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bookViews>
    <workbookView xWindow="-120" yWindow="-120" windowWidth="29040" windowHeight="15840"/>
  </bookViews>
  <sheets>
    <sheet name="Calendario" sheetId="2" r:id="rId1"/>
    <sheet name="Tablas" sheetId="5" r:id="rId2"/>
  </sheets>
  <definedNames>
    <definedName name="_xlnm.Print_Area" localSheetId="0">Calendario!$A$1:$R$58</definedName>
    <definedName name="HolidayTable">Tablas!$A$4:$C$35</definedName>
    <definedName name="_xlnm.Print_Titles" localSheetId="0">Calendario!$2:$3</definedName>
  </definedNames>
  <calcPr calcId="152511"/>
</workbook>
</file>

<file path=xl/calcChain.xml><?xml version="1.0" encoding="utf-8"?>
<calcChain xmlns="http://schemas.openxmlformats.org/spreadsheetml/2006/main">
  <c r="A8" i="5" l="1"/>
  <c r="A7" i="5"/>
  <c r="B7" i="5" s="1"/>
  <c r="A9" i="5"/>
  <c r="B9" i="5" s="1"/>
  <c r="A6" i="5"/>
  <c r="B6" i="5" s="1"/>
  <c r="A12" i="5"/>
  <c r="A19" i="5"/>
  <c r="B19" i="5" s="1"/>
  <c r="A25" i="5"/>
  <c r="A5" i="5"/>
  <c r="B5" i="5" s="1"/>
  <c r="A11" i="5"/>
  <c r="B11" i="5" s="1"/>
  <c r="A18" i="5"/>
  <c r="B18" i="5" s="1"/>
  <c r="A24" i="5"/>
  <c r="B24" i="5" s="1"/>
  <c r="A4" i="5"/>
  <c r="B4" i="5" s="1"/>
  <c r="A10" i="5"/>
  <c r="B10" i="5" s="1"/>
  <c r="A17" i="5"/>
  <c r="B17" i="5" s="1"/>
  <c r="A23" i="5"/>
  <c r="A16" i="5"/>
  <c r="B16" i="5" s="1"/>
  <c r="A22" i="5"/>
  <c r="B22" i="5" s="1"/>
  <c r="A15" i="5"/>
  <c r="B15" i="5" s="1"/>
  <c r="A21" i="5"/>
  <c r="B21" i="5" s="1"/>
  <c r="A14" i="5"/>
  <c r="B14" i="5" s="1"/>
  <c r="A20" i="5"/>
  <c r="B20" i="5" s="1"/>
  <c r="A13" i="5"/>
  <c r="B13" i="5" s="1"/>
  <c r="B25" i="5"/>
  <c r="B23" i="5"/>
  <c r="B12" i="5"/>
  <c r="B8" i="5" l="1"/>
</calcChain>
</file>

<file path=xl/comments1.xml><?xml version="1.0" encoding="utf-8"?>
<comments xmlns="http://schemas.openxmlformats.org/spreadsheetml/2006/main">
  <authors>
    <author>Sergio Propergol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Sergio Propergol:</t>
        </r>
        <r>
          <rPr>
            <sz val="9"/>
            <color indexed="81"/>
            <rFont val="Tahoma"/>
            <family val="2"/>
          </rPr>
          <t xml:space="preserve">
Modifica la fecha de comienzo del calendario</t>
        </r>
      </text>
    </comment>
  </commentList>
</comments>
</file>

<file path=xl/sharedStrings.xml><?xml version="1.0" encoding="utf-8"?>
<sst xmlns="http://schemas.openxmlformats.org/spreadsheetml/2006/main" count="140" uniqueCount="69">
  <si>
    <t>#</t>
  </si>
  <si>
    <t>MES</t>
  </si>
  <si>
    <t>DÍAS DE LA SEMANA</t>
  </si>
  <si>
    <t>Modifica solo la columna NOMBRE</t>
  </si>
  <si>
    <t>NOMBRE</t>
  </si>
  <si>
    <t>NOTA</t>
  </si>
  <si>
    <t>Domingo</t>
  </si>
  <si>
    <t>Lunes</t>
  </si>
  <si>
    <t>Martes</t>
  </si>
  <si>
    <t>Miércoles</t>
  </si>
  <si>
    <t>Jueves</t>
  </si>
  <si>
    <t>Viernes</t>
  </si>
  <si>
    <t>Sábado</t>
  </si>
  <si>
    <t>TABLA DE DÍAS FESTIVOS</t>
  </si>
  <si>
    <t>FECHA</t>
  </si>
  <si>
    <t>DESCRIPCIÓN</t>
  </si>
  <si>
    <t>Notas</t>
  </si>
  <si>
    <t>Año nuevo</t>
  </si>
  <si>
    <t>Epifania del Señor</t>
  </si>
  <si>
    <t>Viernes Santo</t>
  </si>
  <si>
    <t>Fiesta del Trabajo</t>
  </si>
  <si>
    <t>Asunción de la Virgen</t>
  </si>
  <si>
    <t>Fiesta de la Hispanidad</t>
  </si>
  <si>
    <t>Todos los Santos</t>
  </si>
  <si>
    <t>Día de la Constitución</t>
  </si>
  <si>
    <t>La Inmaculada Concepción</t>
  </si>
  <si>
    <t>Navidad</t>
  </si>
  <si>
    <t>Siempre el 1 de enero</t>
  </si>
  <si>
    <t>Siempre el 6 de enero</t>
  </si>
  <si>
    <t>Calculado</t>
  </si>
  <si>
    <t>Siempre el 1 de mayo</t>
  </si>
  <si>
    <t>Siempre el 15 de agosto</t>
  </si>
  <si>
    <t>Siempre el 12 de octubre</t>
  </si>
  <si>
    <t>Siempre el 1 de noviembre</t>
  </si>
  <si>
    <t>Siempre el 6 de diciembre</t>
  </si>
  <si>
    <t>Siempre el 8 de diciembre</t>
  </si>
  <si>
    <t>Siempre el 25 de diciembre</t>
  </si>
  <si>
    <t>Los días festivos están calculados. Cambia la fecha inicial en la hoja del calendario para actualizarlos.</t>
  </si>
  <si>
    <t>Lunes de Pasqua</t>
  </si>
  <si>
    <t>Do</t>
  </si>
  <si>
    <t>Lu</t>
  </si>
  <si>
    <t>Ma</t>
  </si>
  <si>
    <t>Mi</t>
  </si>
  <si>
    <t>Ju</t>
  </si>
  <si>
    <t>Vi</t>
  </si>
  <si>
    <t>Sá</t>
  </si>
  <si>
    <t>Fecha inicio calendario</t>
  </si>
  <si>
    <t>Calendario</t>
  </si>
  <si>
    <t>Nº DÍA</t>
  </si>
  <si>
    <t>Lunes de Pascua</t>
  </si>
  <si>
    <t/>
  </si>
  <si>
    <t xml:space="preserve">Eventos de la semana </t>
  </si>
  <si>
    <t>CALENDARIO 2022</t>
  </si>
  <si>
    <t xml:space="preserve"> Encuesta virtual sobre condiciones de salud, retorno a la presencialidad, realizada por la CDB/Positiva, con 52 asistentes,</t>
  </si>
  <si>
    <t>Reporte virtual sobre condiciones diarias sintomas de Covid-19 (correo electronico funcionarios), realizado por la CDB/Positiva, con 2 asistentes,</t>
  </si>
  <si>
    <t>Capacitacion virtual sobre Integridad, Transparencia y Lucha contra la Corrupcion, realizado po DAFP, con 20 asistentes,</t>
  </si>
  <si>
    <t>Diplomado virtual de Planeacion Estrategica del Control Fiscal Territorial, realizado por la Academia Virtual AGR/Universidad Nueva Granada, con 100 participantes,</t>
  </si>
  <si>
    <t xml:space="preserve">1, Festejo presencial de cumpleaños de los funcionarios que cumplieron en enero y febrero, realizado por el FBS/CDB, con 60 asistentes, 2, Festejo dia de la mujer, realizado por el FBS/CDB, con 60 asistentes. </t>
  </si>
  <si>
    <t>1. Festejo presencial de cumpleaños de los funcionarios que cumplieron en marzo, realizado por el FBS/CDB, con 60 asistentes. 2. Festejo presencial Dia del hombre, realizado por la CDB/Positiva, con 60 participantes,</t>
  </si>
  <si>
    <t>Capacitacion presencial sobre Gestion Documental Integrado MIPG, realizado por Cendap, con 10 participantes.</t>
  </si>
  <si>
    <t>Seminario presencial sobre Actualizacion Guia de Auditoria Territorial, realizado por funcionarios de la Contraloria General de Santiago de Cali, con 16 participantes.</t>
  </si>
  <si>
    <t>Festejp de cumpleaños de los funcionarfios de la CDB que cumplieron en abril y mayo, realizado por el FBS/CDB, con 60 participantes.</t>
  </si>
  <si>
    <t>Festejo presencial Dia de la Madre, realizado por el FBS/CDB, con 60 participantes.</t>
  </si>
  <si>
    <t>Diplomado virtual Nueva Guia de Auditoria Territorial, realizado por la AGR, con 100 participantes.</t>
  </si>
  <si>
    <t>1. Capacitacion virtual sobre el SIA Misional, realizado por la AGR, con 2 participantes. 2. Capacitacion virtual sobre Relaciones Interpersonales, realizado por Comfenalco, con 4 asistentes. 3. Apoyo virtual en las elecciones representantes ante el COPASST, realizado por la CDB/Positiva, con 50 participantes,</t>
  </si>
  <si>
    <t>1. Capacitacion virtual sobre Lenguaje claro para servidores, realizado por DNP, con 35 participantes. 2. Apoyo virtual a eleccion de representantes al Comité de Convivencia Laboral, realizado por la CDB/Positiva, con 45 participantes. 3. Capacitacion presencial en Asesoria y Atencion ejecutiva y programacion de actividades, realizada por la CDB/Positiva, con 2 participantes,</t>
  </si>
  <si>
    <t>Revision presencial Plan de Trabajo anual, caso Willian Cantillo, realizado por la CDB/Positiva, con 3 participantes.</t>
  </si>
  <si>
    <t>Capacitacion presencial sobre el COPASST, realizado por la CDB/Positiva, con 7 participantes.</t>
  </si>
  <si>
    <t>Seguimiento presencial sobre asesoria integral, caso William Cantillo, realizado por la CDB/Positiva, con 3 participantes.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</si>
</sst>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\-mmm\-yy;@"/>
    <numFmt numFmtId="165" formatCode="dd"/>
    <numFmt numFmtId="166" formatCode="mmmm"/>
    <numFmt numFmtId="167" formatCode="ddd"/>
    <numFmt numFmtId="168" formatCode="[$-C0A]d\-mmm\-yyyy;@"/>
  </numFmts>
  <fonts count="20" x14ac:knownFonts="1">
    <font>
      <sz val="10"/>
      <name val="Arial"/>
    </font>
    <font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0"/>
      <name val="Arial Black"/>
      <family val="2"/>
    </font>
    <font>
      <sz val="9"/>
      <color indexed="9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b/>
      <sz val="10"/>
      <color theme="0"/>
      <name val="Arial"/>
      <family val="2"/>
    </font>
    <font>
      <b/>
      <sz val="9"/>
      <color rgb="FF149640"/>
      <name val="Arial"/>
      <family val="2"/>
    </font>
    <font>
      <b/>
      <sz val="10"/>
      <color rgb="FF149640"/>
      <name val="Arial"/>
      <family val="2"/>
    </font>
    <font>
      <b/>
      <sz val="11"/>
      <color theme="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149640"/>
      <name val="Arial"/>
      <family val="2"/>
    </font>
    <font>
      <b/>
      <sz val="3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4964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rgb="FFC00000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0" fillId="0" borderId="0" xfId="0" applyNumberFormat="1"/>
    <xf numFmtId="165" fontId="5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left" vertical="center"/>
    </xf>
    <xf numFmtId="164" fontId="2" fillId="0" borderId="0" xfId="1" applyNumberFormat="1"/>
    <xf numFmtId="0" fontId="2" fillId="0" borderId="0" xfId="1"/>
    <xf numFmtId="164" fontId="6" fillId="0" borderId="0" xfId="1" applyNumberFormat="1" applyFont="1"/>
    <xf numFmtId="167" fontId="2" fillId="0" borderId="0" xfId="1" applyNumberFormat="1" applyAlignment="1">
      <alignment horizontal="left"/>
    </xf>
    <xf numFmtId="0" fontId="8" fillId="3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165" fontId="2" fillId="0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168" fontId="2" fillId="0" borderId="0" xfId="1" applyNumberFormat="1"/>
    <xf numFmtId="0" fontId="0" fillId="0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4" xfId="0" applyFill="1" applyBorder="1"/>
    <xf numFmtId="0" fontId="7" fillId="6" borderId="0" xfId="0" applyFont="1" applyFill="1" applyBorder="1" applyAlignment="1"/>
    <xf numFmtId="0" fontId="0" fillId="0" borderId="5" xfId="0" applyBorder="1"/>
    <xf numFmtId="4" fontId="0" fillId="0" borderId="0" xfId="0" applyNumberFormat="1" applyBorder="1"/>
    <xf numFmtId="0" fontId="13" fillId="0" borderId="0" xfId="0" applyFont="1" applyFill="1" applyAlignment="1">
      <alignment vertical="center"/>
    </xf>
    <xf numFmtId="0" fontId="14" fillId="0" borderId="0" xfId="0" applyFont="1"/>
    <xf numFmtId="0" fontId="13" fillId="0" borderId="0" xfId="0" applyFont="1" applyFill="1" applyAlignment="1">
      <alignment horizontal="right" vertical="center"/>
    </xf>
    <xf numFmtId="0" fontId="15" fillId="6" borderId="0" xfId="0" applyFont="1" applyFill="1" applyBorder="1" applyAlignment="1"/>
    <xf numFmtId="164" fontId="12" fillId="6" borderId="0" xfId="1" applyNumberFormat="1" applyFont="1" applyFill="1" applyAlignment="1">
      <alignment horizontal="right"/>
    </xf>
    <xf numFmtId="164" fontId="12" fillId="6" borderId="0" xfId="1" applyNumberFormat="1" applyFont="1" applyFill="1" applyAlignment="1">
      <alignment horizontal="left"/>
    </xf>
    <xf numFmtId="0" fontId="12" fillId="6" borderId="0" xfId="1" applyFont="1" applyFill="1"/>
    <xf numFmtId="0" fontId="10" fillId="6" borderId="0" xfId="1" applyFont="1" applyFill="1"/>
    <xf numFmtId="0" fontId="2" fillId="6" borderId="0" xfId="1" applyFill="1"/>
    <xf numFmtId="164" fontId="10" fillId="6" borderId="0" xfId="1" applyNumberFormat="1" applyFont="1" applyFill="1" applyAlignment="1">
      <alignment horizontal="left"/>
    </xf>
    <xf numFmtId="164" fontId="4" fillId="6" borderId="0" xfId="1" applyNumberFormat="1" applyFont="1" applyFill="1" applyAlignment="1">
      <alignment horizontal="right"/>
    </xf>
    <xf numFmtId="0" fontId="4" fillId="6" borderId="0" xfId="1" applyFont="1" applyFill="1"/>
    <xf numFmtId="164" fontId="18" fillId="0" borderId="0" xfId="1" applyNumberFormat="1" applyFont="1"/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168" fontId="13" fillId="0" borderId="0" xfId="0" applyNumberFormat="1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Fill="1" applyBorder="1"/>
    <xf numFmtId="0" fontId="0" fillId="0" borderId="2" xfId="0" applyFill="1" applyBorder="1"/>
    <xf numFmtId="0" fontId="0" fillId="0" borderId="7" xfId="0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</cellXfs>
  <cellStyles count="2">
    <cellStyle name="Normal" xfId="0" builtinId="0"/>
    <cellStyle name="Normal 2" xfId="1"/>
  </cellStyles>
  <dxfs count="4">
    <dxf>
      <border>
        <bottom style="thin">
          <color theme="3" tint="0.39994506668294322"/>
        </bottom>
        <vertical/>
        <horizontal/>
      </border>
    </dxf>
    <dxf>
      <font>
        <b/>
        <i val="0"/>
        <color rgb="FFC00000"/>
      </font>
    </dxf>
    <dxf>
      <font>
        <color theme="0"/>
      </font>
      <fill>
        <patternFill patternType="solid">
          <fgColor auto="1"/>
          <bgColor rgb="FF149640"/>
        </patternFill>
      </fill>
      <border>
        <left style="thin">
          <color rgb="FF74489D"/>
        </left>
        <top/>
        <bottom/>
      </border>
    </dxf>
    <dxf>
      <font>
        <color theme="0"/>
      </font>
      <fill>
        <patternFill>
          <bgColor rgb="FF14964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777777"/>
    </indexedColors>
    <mruColors>
      <color rgb="FF149640"/>
      <color rgb="FF74489D"/>
      <color rgb="FF4B4F14"/>
      <color rgb="FFACB911"/>
      <color rgb="FF194BA0"/>
      <color rgb="FFF05624"/>
      <color rgb="FF99CCFF"/>
      <color rgb="FFE5F5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57150</xdr:rowOff>
    </xdr:from>
    <xdr:to>
      <xdr:col>17</xdr:col>
      <xdr:colOff>428625</xdr:colOff>
      <xdr:row>1</xdr:row>
      <xdr:rowOff>57150</xdr:rowOff>
    </xdr:to>
    <xdr:pic>
      <xdr:nvPicPr>
        <xdr:cNvPr id="2" name="Imagen 28">
          <a:extLst>
            <a:ext uri="{FF2B5EF4-FFF2-40B4-BE49-F238E27FC236}">
              <a16:creationId xmlns:a16="http://schemas.microsoft.com/office/drawing/2014/main" xmlns="" id="{6460B3AE-CF56-4F32-8082-7E1088A0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57150"/>
          <a:ext cx="1752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98"/>
  <sheetViews>
    <sheetView tabSelected="1" topLeftCell="A43" zoomScaleNormal="100" workbookViewId="0">
      <selection activeCell="M34" sqref="M34:R34"/>
    </sheetView>
  </sheetViews>
  <sheetFormatPr baseColWidth="10" defaultColWidth="8.81640625" defaultRowHeight="12.5" x14ac:dyDescent="0.25"/>
  <cols>
    <col min="1" max="1" width="3.7265625" customWidth="1"/>
    <col min="2" max="2" width="0.453125" customWidth="1"/>
    <col min="3" max="3" width="9.1796875" style="11" customWidth="1"/>
    <col min="4" max="4" width="0.453125" customWidth="1"/>
    <col min="5" max="11" width="5.26953125" style="1" customWidth="1"/>
    <col min="12" max="12" width="3.7265625" customWidth="1"/>
    <col min="13" max="13" width="78.81640625" customWidth="1"/>
    <col min="14" max="14" width="26.26953125" customWidth="1"/>
  </cols>
  <sheetData>
    <row r="1" spans="1:18" ht="30" customHeight="1" x14ac:dyDescent="0.5">
      <c r="A1" s="39" t="s">
        <v>47</v>
      </c>
      <c r="B1" s="33"/>
      <c r="C1" s="33"/>
      <c r="D1" s="33"/>
      <c r="E1" s="33"/>
      <c r="F1" s="33"/>
      <c r="G1" s="52">
        <v>2022</v>
      </c>
      <c r="H1" s="52"/>
      <c r="I1" s="52"/>
      <c r="J1" s="52"/>
      <c r="K1" s="52"/>
      <c r="L1" s="58" t="s">
        <v>52</v>
      </c>
      <c r="M1" s="59"/>
      <c r="N1" s="59"/>
      <c r="O1" s="57"/>
      <c r="P1" s="57"/>
      <c r="Q1" s="57"/>
      <c r="R1" s="57"/>
    </row>
    <row r="2" spans="1:18" ht="15" customHeight="1" x14ac:dyDescent="0.3">
      <c r="A2" s="36" t="s">
        <v>46</v>
      </c>
      <c r="B2" s="37"/>
      <c r="C2" s="37"/>
      <c r="D2" s="38"/>
      <c r="E2" s="51"/>
      <c r="F2" s="51"/>
      <c r="G2" s="51"/>
      <c r="H2" s="51"/>
      <c r="I2" s="51"/>
      <c r="J2" s="51"/>
      <c r="K2" s="51"/>
      <c r="L2" s="58"/>
      <c r="M2" s="59"/>
      <c r="N2" s="59"/>
      <c r="O2" s="57"/>
      <c r="P2" s="57"/>
      <c r="Q2" s="57"/>
      <c r="R2" s="57"/>
    </row>
    <row r="3" spans="1:18" ht="18" customHeight="1" x14ac:dyDescent="0.25">
      <c r="A3" s="24" t="s">
        <v>0</v>
      </c>
      <c r="C3" s="19" t="s">
        <v>1</v>
      </c>
      <c r="D3" s="20"/>
      <c r="E3" s="23" t="s">
        <v>40</v>
      </c>
      <c r="F3" s="23" t="s">
        <v>41</v>
      </c>
      <c r="G3" s="23" t="s">
        <v>42</v>
      </c>
      <c r="H3" s="23" t="s">
        <v>43</v>
      </c>
      <c r="I3" s="23" t="s">
        <v>44</v>
      </c>
      <c r="J3" s="26" t="s">
        <v>45</v>
      </c>
      <c r="K3" s="26" t="s">
        <v>39</v>
      </c>
      <c r="M3" s="53" t="s">
        <v>16</v>
      </c>
      <c r="N3" s="53"/>
      <c r="O3" s="53"/>
      <c r="P3" s="53"/>
      <c r="Q3" s="53"/>
      <c r="R3" s="53"/>
    </row>
    <row r="4" spans="1:18" s="8" customFormat="1" ht="2.25" customHeight="1" thickBot="1" x14ac:dyDescent="0.3">
      <c r="C4" s="5"/>
      <c r="D4" s="6"/>
      <c r="E4" s="7"/>
      <c r="F4" s="7"/>
      <c r="G4" s="7"/>
      <c r="H4" s="7"/>
      <c r="I4" s="7"/>
      <c r="J4" s="7"/>
      <c r="K4" s="7"/>
      <c r="L4" s="32"/>
      <c r="M4" s="32"/>
      <c r="N4" s="32"/>
      <c r="O4" s="32"/>
      <c r="P4" s="32"/>
      <c r="Q4" s="32"/>
      <c r="R4" s="32"/>
    </row>
    <row r="5" spans="1:18" s="8" customFormat="1" ht="36" customHeight="1" x14ac:dyDescent="0.25">
      <c r="A5" s="25">
        <v>51</v>
      </c>
      <c r="C5" s="14" t="s">
        <v>50</v>
      </c>
      <c r="D5" s="6"/>
      <c r="E5" s="22">
        <v>44550</v>
      </c>
      <c r="F5" s="13">
        <v>44551</v>
      </c>
      <c r="G5" s="13">
        <v>44552</v>
      </c>
      <c r="H5" s="13">
        <v>44553</v>
      </c>
      <c r="I5" s="13">
        <v>44554</v>
      </c>
      <c r="J5" s="27">
        <v>44555</v>
      </c>
      <c r="K5" s="27">
        <v>44556</v>
      </c>
      <c r="L5" s="29"/>
      <c r="M5" s="54" t="s">
        <v>51</v>
      </c>
      <c r="N5" s="54"/>
      <c r="O5" s="54"/>
      <c r="P5" s="54"/>
      <c r="Q5" s="54"/>
      <c r="R5" s="54"/>
    </row>
    <row r="6" spans="1:18" s="2" customFormat="1" ht="36" customHeight="1" x14ac:dyDescent="0.25">
      <c r="A6" s="25">
        <v>52</v>
      </c>
      <c r="C6" s="14">
        <v>44563</v>
      </c>
      <c r="D6" s="3"/>
      <c r="E6" s="22">
        <v>44557</v>
      </c>
      <c r="F6" s="13">
        <v>44558</v>
      </c>
      <c r="G6" s="13">
        <v>44559</v>
      </c>
      <c r="H6" s="13">
        <v>44560</v>
      </c>
      <c r="I6" s="13">
        <v>44561</v>
      </c>
      <c r="J6" s="27">
        <v>44562</v>
      </c>
      <c r="K6" s="27">
        <v>44563</v>
      </c>
      <c r="L6" s="30"/>
      <c r="M6" s="55"/>
      <c r="N6" s="56"/>
      <c r="O6" s="56"/>
      <c r="P6" s="56"/>
      <c r="Q6" s="56"/>
      <c r="R6" s="56"/>
    </row>
    <row r="7" spans="1:18" s="2" customFormat="1" ht="36" customHeight="1" x14ac:dyDescent="0.25">
      <c r="A7" s="25">
        <v>1</v>
      </c>
      <c r="C7" s="14" t="s">
        <v>50</v>
      </c>
      <c r="D7" s="3"/>
      <c r="E7" s="22">
        <v>44564</v>
      </c>
      <c r="F7" s="13">
        <v>44565</v>
      </c>
      <c r="G7" s="13">
        <v>44566</v>
      </c>
      <c r="H7" s="13">
        <v>44567</v>
      </c>
      <c r="I7" s="13">
        <v>44568</v>
      </c>
      <c r="J7" s="27">
        <v>44569</v>
      </c>
      <c r="K7" s="27">
        <v>44570</v>
      </c>
      <c r="L7" s="30"/>
      <c r="M7" s="49"/>
      <c r="N7" s="50"/>
      <c r="O7" s="50"/>
      <c r="P7" s="50"/>
      <c r="Q7" s="50"/>
      <c r="R7" s="50"/>
    </row>
    <row r="8" spans="1:18" s="2" customFormat="1" ht="36" customHeight="1" x14ac:dyDescent="0.25">
      <c r="A8" s="25">
        <v>2</v>
      </c>
      <c r="C8" s="14" t="s">
        <v>50</v>
      </c>
      <c r="D8" s="3"/>
      <c r="E8" s="22">
        <v>44571</v>
      </c>
      <c r="F8" s="13">
        <v>44572</v>
      </c>
      <c r="G8" s="13">
        <v>44573</v>
      </c>
      <c r="H8" s="13">
        <v>44574</v>
      </c>
      <c r="I8" s="13">
        <v>44575</v>
      </c>
      <c r="J8" s="27">
        <v>44576</v>
      </c>
      <c r="K8" s="27">
        <v>44577</v>
      </c>
      <c r="L8" s="30"/>
      <c r="M8" s="62" t="s">
        <v>53</v>
      </c>
      <c r="N8" s="50"/>
      <c r="O8" s="50"/>
      <c r="P8" s="50"/>
      <c r="Q8" s="50"/>
      <c r="R8" s="50"/>
    </row>
    <row r="9" spans="1:18" s="2" customFormat="1" ht="36" customHeight="1" x14ac:dyDescent="0.25">
      <c r="A9" s="25">
        <v>3</v>
      </c>
      <c r="C9" s="14" t="s">
        <v>50</v>
      </c>
      <c r="D9" s="3"/>
      <c r="E9" s="22">
        <v>44578</v>
      </c>
      <c r="F9" s="13">
        <v>44579</v>
      </c>
      <c r="G9" s="13">
        <v>44580</v>
      </c>
      <c r="H9" s="13">
        <v>44581</v>
      </c>
      <c r="I9" s="13">
        <v>44582</v>
      </c>
      <c r="J9" s="27">
        <v>44583</v>
      </c>
      <c r="K9" s="27">
        <v>44584</v>
      </c>
      <c r="L9" s="30"/>
      <c r="M9" s="49"/>
      <c r="N9" s="50"/>
      <c r="O9" s="50"/>
      <c r="P9" s="50"/>
      <c r="Q9" s="50"/>
      <c r="R9" s="50"/>
    </row>
    <row r="10" spans="1:18" s="2" customFormat="1" ht="36" customHeight="1" x14ac:dyDescent="0.25">
      <c r="A10" s="25">
        <v>4</v>
      </c>
      <c r="C10" s="14" t="s">
        <v>50</v>
      </c>
      <c r="D10" s="3"/>
      <c r="E10" s="22">
        <v>44585</v>
      </c>
      <c r="F10" s="13">
        <v>44586</v>
      </c>
      <c r="G10" s="13">
        <v>44587</v>
      </c>
      <c r="H10" s="13">
        <v>44588</v>
      </c>
      <c r="I10" s="13">
        <v>44589</v>
      </c>
      <c r="J10" s="27">
        <v>44590</v>
      </c>
      <c r="K10" s="27">
        <v>44591</v>
      </c>
      <c r="L10" s="30"/>
      <c r="M10" s="49"/>
      <c r="N10" s="50"/>
      <c r="O10" s="50"/>
      <c r="P10" s="50"/>
      <c r="Q10" s="50"/>
      <c r="R10" s="50"/>
    </row>
    <row r="11" spans="1:18" s="2" customFormat="1" ht="36" customHeight="1" x14ac:dyDescent="0.25">
      <c r="A11" s="25">
        <v>5</v>
      </c>
      <c r="C11" s="14">
        <v>44598</v>
      </c>
      <c r="D11" s="3"/>
      <c r="E11" s="22">
        <v>44592</v>
      </c>
      <c r="F11" s="13">
        <v>44593</v>
      </c>
      <c r="G11" s="13">
        <v>44594</v>
      </c>
      <c r="H11" s="13">
        <v>44595</v>
      </c>
      <c r="I11" s="13">
        <v>44596</v>
      </c>
      <c r="J11" s="27">
        <v>44597</v>
      </c>
      <c r="K11" s="27">
        <v>44598</v>
      </c>
      <c r="L11" s="30"/>
      <c r="M11" s="49"/>
      <c r="N11" s="50"/>
      <c r="O11" s="50"/>
      <c r="P11" s="50"/>
      <c r="Q11" s="50"/>
      <c r="R11" s="50"/>
    </row>
    <row r="12" spans="1:18" s="2" customFormat="1" ht="36" customHeight="1" x14ac:dyDescent="0.25">
      <c r="A12" s="25">
        <v>6</v>
      </c>
      <c r="C12" s="14" t="s">
        <v>50</v>
      </c>
      <c r="D12" s="3"/>
      <c r="E12" s="22">
        <v>44599</v>
      </c>
      <c r="F12" s="13">
        <v>44600</v>
      </c>
      <c r="G12" s="13">
        <v>44601</v>
      </c>
      <c r="H12" s="13">
        <v>44602</v>
      </c>
      <c r="I12" s="13">
        <v>44603</v>
      </c>
      <c r="J12" s="27">
        <v>44604</v>
      </c>
      <c r="K12" s="27">
        <v>44605</v>
      </c>
      <c r="L12" s="30"/>
      <c r="M12" s="62" t="s">
        <v>54</v>
      </c>
      <c r="N12" s="50"/>
      <c r="O12" s="50"/>
      <c r="P12" s="50"/>
      <c r="Q12" s="50"/>
      <c r="R12" s="50"/>
    </row>
    <row r="13" spans="1:18" s="2" customFormat="1" ht="36" customHeight="1" x14ac:dyDescent="0.25">
      <c r="A13" s="25">
        <v>7</v>
      </c>
      <c r="C13" s="14" t="s">
        <v>50</v>
      </c>
      <c r="D13" s="3"/>
      <c r="E13" s="22">
        <v>44606</v>
      </c>
      <c r="F13" s="13">
        <v>44607</v>
      </c>
      <c r="G13" s="13">
        <v>44608</v>
      </c>
      <c r="H13" s="13">
        <v>44609</v>
      </c>
      <c r="I13" s="13">
        <v>44610</v>
      </c>
      <c r="J13" s="27">
        <v>44611</v>
      </c>
      <c r="K13" s="27">
        <v>44612</v>
      </c>
      <c r="L13" s="30"/>
      <c r="M13" s="62" t="s">
        <v>55</v>
      </c>
      <c r="N13" s="50"/>
      <c r="O13" s="50"/>
      <c r="P13" s="50"/>
      <c r="Q13" s="50"/>
      <c r="R13" s="50"/>
    </row>
    <row r="14" spans="1:18" s="2" customFormat="1" ht="36" customHeight="1" x14ac:dyDescent="0.25">
      <c r="A14" s="25">
        <v>8</v>
      </c>
      <c r="C14" s="14" t="s">
        <v>50</v>
      </c>
      <c r="D14" s="3"/>
      <c r="E14" s="22">
        <v>44613</v>
      </c>
      <c r="F14" s="13">
        <v>44614</v>
      </c>
      <c r="G14" s="13">
        <v>44615</v>
      </c>
      <c r="H14" s="13">
        <v>44616</v>
      </c>
      <c r="I14" s="13">
        <v>44617</v>
      </c>
      <c r="J14" s="27">
        <v>44618</v>
      </c>
      <c r="K14" s="27">
        <v>44619</v>
      </c>
      <c r="L14" s="30"/>
      <c r="M14" s="62" t="s">
        <v>56</v>
      </c>
      <c r="N14" s="50"/>
      <c r="O14" s="50"/>
      <c r="P14" s="50"/>
      <c r="Q14" s="50"/>
      <c r="R14" s="50"/>
    </row>
    <row r="15" spans="1:18" s="2" customFormat="1" ht="36" customHeight="1" x14ac:dyDescent="0.25">
      <c r="A15" s="25">
        <v>9</v>
      </c>
      <c r="C15" s="14">
        <v>44626</v>
      </c>
      <c r="D15" s="3"/>
      <c r="E15" s="22">
        <v>44620</v>
      </c>
      <c r="F15" s="13">
        <v>44621</v>
      </c>
      <c r="G15" s="13">
        <v>44622</v>
      </c>
      <c r="H15" s="13">
        <v>44623</v>
      </c>
      <c r="I15" s="13">
        <v>44624</v>
      </c>
      <c r="J15" s="27">
        <v>44625</v>
      </c>
      <c r="K15" s="27">
        <v>44626</v>
      </c>
      <c r="L15" s="30"/>
      <c r="M15" s="49"/>
      <c r="N15" s="50"/>
      <c r="O15" s="50"/>
      <c r="P15" s="50"/>
      <c r="Q15" s="50"/>
      <c r="R15" s="50"/>
    </row>
    <row r="16" spans="1:18" s="2" customFormat="1" ht="36" customHeight="1" x14ac:dyDescent="0.25">
      <c r="A16" s="25">
        <v>10</v>
      </c>
      <c r="C16" s="14" t="s">
        <v>50</v>
      </c>
      <c r="D16" s="3"/>
      <c r="E16" s="22">
        <v>44627</v>
      </c>
      <c r="F16" s="13">
        <v>44628</v>
      </c>
      <c r="G16" s="13">
        <v>44629</v>
      </c>
      <c r="H16" s="13">
        <v>44630</v>
      </c>
      <c r="I16" s="13">
        <v>44631</v>
      </c>
      <c r="J16" s="27">
        <v>44632</v>
      </c>
      <c r="K16" s="27">
        <v>44633</v>
      </c>
      <c r="L16" s="30"/>
      <c r="M16" s="63" t="s">
        <v>57</v>
      </c>
      <c r="N16" s="64"/>
      <c r="O16" s="64"/>
      <c r="P16" s="64"/>
      <c r="Q16" s="64"/>
      <c r="R16" s="64"/>
    </row>
    <row r="17" spans="1:18" s="2" customFormat="1" ht="36" customHeight="1" x14ac:dyDescent="0.25">
      <c r="A17" s="25">
        <v>11</v>
      </c>
      <c r="C17" s="14" t="s">
        <v>50</v>
      </c>
      <c r="D17" s="3"/>
      <c r="E17" s="22">
        <v>44634</v>
      </c>
      <c r="F17" s="13">
        <v>44635</v>
      </c>
      <c r="G17" s="13">
        <v>44636</v>
      </c>
      <c r="H17" s="13">
        <v>44637</v>
      </c>
      <c r="I17" s="13">
        <v>44638</v>
      </c>
      <c r="J17" s="27">
        <v>44639</v>
      </c>
      <c r="K17" s="27">
        <v>44640</v>
      </c>
      <c r="L17" s="30"/>
      <c r="M17" s="63" t="s">
        <v>64</v>
      </c>
      <c r="N17" s="64"/>
      <c r="O17" s="64"/>
      <c r="P17" s="64"/>
      <c r="Q17" s="64"/>
      <c r="R17" s="64"/>
    </row>
    <row r="18" spans="1:18" s="2" customFormat="1" ht="36" customHeight="1" x14ac:dyDescent="0.25">
      <c r="A18" s="25">
        <v>12</v>
      </c>
      <c r="C18" s="14" t="s">
        <v>50</v>
      </c>
      <c r="D18" s="3"/>
      <c r="E18" s="22">
        <v>44641</v>
      </c>
      <c r="F18" s="13">
        <v>44642</v>
      </c>
      <c r="G18" s="13">
        <v>44643</v>
      </c>
      <c r="H18" s="13">
        <v>44644</v>
      </c>
      <c r="I18" s="13">
        <v>44645</v>
      </c>
      <c r="J18" s="27">
        <v>44646</v>
      </c>
      <c r="K18" s="27">
        <v>44647</v>
      </c>
      <c r="L18" s="30"/>
      <c r="M18" s="63" t="s">
        <v>65</v>
      </c>
      <c r="N18" s="64"/>
      <c r="O18" s="64"/>
      <c r="P18" s="64"/>
      <c r="Q18" s="64"/>
      <c r="R18" s="64"/>
    </row>
    <row r="19" spans="1:18" s="2" customFormat="1" ht="36" customHeight="1" x14ac:dyDescent="0.25">
      <c r="A19" s="25">
        <v>13</v>
      </c>
      <c r="C19" s="14">
        <v>44654</v>
      </c>
      <c r="D19" s="3"/>
      <c r="E19" s="22">
        <v>44648</v>
      </c>
      <c r="F19" s="13">
        <v>44649</v>
      </c>
      <c r="G19" s="13">
        <v>44650</v>
      </c>
      <c r="H19" s="13">
        <v>44651</v>
      </c>
      <c r="I19" s="13">
        <v>44652</v>
      </c>
      <c r="J19" s="27">
        <v>44653</v>
      </c>
      <c r="K19" s="27">
        <v>44654</v>
      </c>
      <c r="L19" s="30"/>
      <c r="M19" s="63" t="s">
        <v>58</v>
      </c>
      <c r="N19" s="64"/>
      <c r="O19" s="64"/>
      <c r="P19" s="64"/>
      <c r="Q19" s="64"/>
      <c r="R19" s="64"/>
    </row>
    <row r="20" spans="1:18" ht="36" customHeight="1" x14ac:dyDescent="0.25">
      <c r="A20" s="25">
        <v>14</v>
      </c>
      <c r="C20" s="14" t="s">
        <v>50</v>
      </c>
      <c r="D20" s="3"/>
      <c r="E20" s="22">
        <v>44655</v>
      </c>
      <c r="F20" s="13">
        <v>44656</v>
      </c>
      <c r="G20" s="13">
        <v>44657</v>
      </c>
      <c r="H20" s="13">
        <v>44658</v>
      </c>
      <c r="I20" s="13">
        <v>44659</v>
      </c>
      <c r="J20" s="27">
        <v>44660</v>
      </c>
      <c r="K20" s="27">
        <v>44661</v>
      </c>
      <c r="L20" s="31"/>
      <c r="M20" s="65" t="s">
        <v>59</v>
      </c>
      <c r="N20" s="61"/>
      <c r="O20" s="61"/>
      <c r="P20" s="61"/>
      <c r="Q20" s="61"/>
      <c r="R20" s="61"/>
    </row>
    <row r="21" spans="1:18" ht="36" customHeight="1" x14ac:dyDescent="0.25">
      <c r="A21" s="25">
        <v>15</v>
      </c>
      <c r="C21" s="14" t="s">
        <v>50</v>
      </c>
      <c r="D21" s="3"/>
      <c r="E21" s="22">
        <v>44662</v>
      </c>
      <c r="F21" s="13">
        <v>44663</v>
      </c>
      <c r="G21" s="13">
        <v>44664</v>
      </c>
      <c r="H21" s="13">
        <v>44665</v>
      </c>
      <c r="I21" s="13">
        <v>44666</v>
      </c>
      <c r="J21" s="27">
        <v>44667</v>
      </c>
      <c r="K21" s="27">
        <v>44668</v>
      </c>
      <c r="L21" s="31"/>
      <c r="M21" s="66" t="s">
        <v>60</v>
      </c>
      <c r="N21" s="67"/>
      <c r="O21" s="67"/>
      <c r="P21" s="67"/>
      <c r="Q21" s="67"/>
      <c r="R21" s="67"/>
    </row>
    <row r="22" spans="1:18" ht="36" customHeight="1" x14ac:dyDescent="0.25">
      <c r="A22" s="25">
        <v>16</v>
      </c>
      <c r="C22" s="14" t="s">
        <v>50</v>
      </c>
      <c r="D22" s="3"/>
      <c r="E22" s="22">
        <v>44669</v>
      </c>
      <c r="F22" s="13">
        <v>44670</v>
      </c>
      <c r="G22" s="13">
        <v>44671</v>
      </c>
      <c r="H22" s="13">
        <v>44672</v>
      </c>
      <c r="I22" s="13">
        <v>44673</v>
      </c>
      <c r="J22" s="27">
        <v>44674</v>
      </c>
      <c r="K22" s="27">
        <v>44675</v>
      </c>
      <c r="L22" s="31"/>
      <c r="M22" s="60"/>
      <c r="N22" s="61"/>
      <c r="O22" s="61"/>
      <c r="P22" s="61"/>
      <c r="Q22" s="61"/>
      <c r="R22" s="61"/>
    </row>
    <row r="23" spans="1:18" ht="36" customHeight="1" x14ac:dyDescent="0.25">
      <c r="A23" s="25">
        <v>17</v>
      </c>
      <c r="C23" s="14">
        <v>44682</v>
      </c>
      <c r="D23" s="3"/>
      <c r="E23" s="22">
        <v>44676</v>
      </c>
      <c r="F23" s="13">
        <v>44677</v>
      </c>
      <c r="G23" s="13">
        <v>44678</v>
      </c>
      <c r="H23" s="13">
        <v>44679</v>
      </c>
      <c r="I23" s="13">
        <v>44680</v>
      </c>
      <c r="J23" s="27">
        <v>44681</v>
      </c>
      <c r="K23" s="27">
        <v>44682</v>
      </c>
      <c r="L23" s="31"/>
      <c r="M23" s="60"/>
      <c r="N23" s="61"/>
      <c r="O23" s="61"/>
      <c r="P23" s="61"/>
      <c r="Q23" s="61"/>
      <c r="R23" s="61"/>
    </row>
    <row r="24" spans="1:18" ht="36" customHeight="1" x14ac:dyDescent="0.25">
      <c r="A24" s="25">
        <v>18</v>
      </c>
      <c r="C24" s="14" t="s">
        <v>50</v>
      </c>
      <c r="D24" s="3"/>
      <c r="E24" s="22">
        <v>44683</v>
      </c>
      <c r="F24" s="13">
        <v>44684</v>
      </c>
      <c r="G24" s="13">
        <v>44685</v>
      </c>
      <c r="H24" s="13">
        <v>44686</v>
      </c>
      <c r="I24" s="13">
        <v>44687</v>
      </c>
      <c r="J24" s="27">
        <v>44688</v>
      </c>
      <c r="K24" s="27">
        <v>44689</v>
      </c>
      <c r="L24" s="31"/>
      <c r="M24" s="60"/>
      <c r="N24" s="61"/>
      <c r="O24" s="61"/>
      <c r="P24" s="61"/>
      <c r="Q24" s="61"/>
      <c r="R24" s="61"/>
    </row>
    <row r="25" spans="1:18" ht="36" customHeight="1" x14ac:dyDescent="0.25">
      <c r="A25" s="25">
        <v>19</v>
      </c>
      <c r="C25" s="14" t="s">
        <v>50</v>
      </c>
      <c r="D25" s="3"/>
      <c r="E25" s="22">
        <v>44690</v>
      </c>
      <c r="F25" s="13">
        <v>44691</v>
      </c>
      <c r="G25" s="13">
        <v>44692</v>
      </c>
      <c r="H25" s="13">
        <v>44693</v>
      </c>
      <c r="I25" s="13">
        <v>44694</v>
      </c>
      <c r="J25" s="27">
        <v>44695</v>
      </c>
      <c r="K25" s="27">
        <v>44696</v>
      </c>
      <c r="L25" s="31"/>
      <c r="M25" s="65" t="s">
        <v>63</v>
      </c>
      <c r="N25" s="61"/>
      <c r="O25" s="61"/>
      <c r="P25" s="61"/>
      <c r="Q25" s="61"/>
      <c r="R25" s="61"/>
    </row>
    <row r="26" spans="1:18" ht="36" customHeight="1" x14ac:dyDescent="0.25">
      <c r="A26" s="25">
        <v>20</v>
      </c>
      <c r="C26" s="14" t="s">
        <v>50</v>
      </c>
      <c r="D26" s="3"/>
      <c r="E26" s="22">
        <v>44697</v>
      </c>
      <c r="F26" s="13">
        <v>44698</v>
      </c>
      <c r="G26" s="13">
        <v>44699</v>
      </c>
      <c r="H26" s="13">
        <v>44700</v>
      </c>
      <c r="I26" s="13">
        <v>44701</v>
      </c>
      <c r="J26" s="27">
        <v>44702</v>
      </c>
      <c r="K26" s="27">
        <v>44703</v>
      </c>
      <c r="L26" s="31"/>
      <c r="M26" s="65" t="s">
        <v>61</v>
      </c>
      <c r="N26" s="61"/>
      <c r="O26" s="61"/>
      <c r="P26" s="61"/>
      <c r="Q26" s="61"/>
      <c r="R26" s="61"/>
    </row>
    <row r="27" spans="1:18" ht="36" customHeight="1" x14ac:dyDescent="0.25">
      <c r="A27" s="25">
        <v>21</v>
      </c>
      <c r="C27" s="14" t="s">
        <v>50</v>
      </c>
      <c r="D27" s="3"/>
      <c r="E27" s="22">
        <v>44704</v>
      </c>
      <c r="F27" s="13">
        <v>44705</v>
      </c>
      <c r="G27" s="13">
        <v>44706</v>
      </c>
      <c r="H27" s="13">
        <v>44707</v>
      </c>
      <c r="I27" s="13">
        <v>44708</v>
      </c>
      <c r="J27" s="27">
        <v>44709</v>
      </c>
      <c r="K27" s="27">
        <v>44710</v>
      </c>
      <c r="L27" s="31"/>
      <c r="M27" s="65" t="s">
        <v>62</v>
      </c>
      <c r="N27" s="61"/>
      <c r="O27" s="61"/>
      <c r="P27" s="61"/>
      <c r="Q27" s="61"/>
      <c r="R27" s="61"/>
    </row>
    <row r="28" spans="1:18" ht="36" customHeight="1" x14ac:dyDescent="0.25">
      <c r="A28" s="25">
        <v>22</v>
      </c>
      <c r="C28" s="14">
        <v>44717</v>
      </c>
      <c r="D28" s="3"/>
      <c r="E28" s="22">
        <v>44711</v>
      </c>
      <c r="F28" s="13">
        <v>44712</v>
      </c>
      <c r="G28" s="13">
        <v>44713</v>
      </c>
      <c r="H28" s="13">
        <v>44714</v>
      </c>
      <c r="I28" s="13">
        <v>44715</v>
      </c>
      <c r="J28" s="27">
        <v>44716</v>
      </c>
      <c r="K28" s="27">
        <v>44717</v>
      </c>
      <c r="L28" s="31"/>
      <c r="M28" s="60"/>
      <c r="N28" s="61"/>
      <c r="O28" s="61"/>
      <c r="P28" s="61"/>
      <c r="Q28" s="61"/>
      <c r="R28" s="61"/>
    </row>
    <row r="29" spans="1:18" ht="36" customHeight="1" x14ac:dyDescent="0.25">
      <c r="A29" s="25">
        <v>23</v>
      </c>
      <c r="C29" s="14" t="s">
        <v>50</v>
      </c>
      <c r="D29" s="3"/>
      <c r="E29" s="22">
        <v>44718</v>
      </c>
      <c r="F29" s="13">
        <v>44719</v>
      </c>
      <c r="G29" s="13">
        <v>44720</v>
      </c>
      <c r="H29" s="13">
        <v>44721</v>
      </c>
      <c r="I29" s="13">
        <v>44722</v>
      </c>
      <c r="J29" s="27">
        <v>44723</v>
      </c>
      <c r="K29" s="27">
        <v>44724</v>
      </c>
      <c r="L29" s="31"/>
      <c r="M29" s="65" t="s">
        <v>67</v>
      </c>
      <c r="N29" s="61"/>
      <c r="O29" s="61"/>
      <c r="P29" s="61"/>
      <c r="Q29" s="61"/>
      <c r="R29" s="61"/>
    </row>
    <row r="30" spans="1:18" ht="36" customHeight="1" x14ac:dyDescent="0.25">
      <c r="A30" s="25">
        <v>24</v>
      </c>
      <c r="C30" s="14" t="s">
        <v>50</v>
      </c>
      <c r="D30" s="3"/>
      <c r="E30" s="22">
        <v>44725</v>
      </c>
      <c r="F30" s="13">
        <v>44726</v>
      </c>
      <c r="G30" s="13">
        <v>44727</v>
      </c>
      <c r="H30" s="13">
        <v>44728</v>
      </c>
      <c r="I30" s="13">
        <v>44729</v>
      </c>
      <c r="J30" s="27">
        <v>44730</v>
      </c>
      <c r="K30" s="27">
        <v>44731</v>
      </c>
      <c r="L30" s="31"/>
      <c r="M30" s="60"/>
      <c r="N30" s="61"/>
      <c r="O30" s="61"/>
      <c r="P30" s="61"/>
      <c r="Q30" s="61"/>
      <c r="R30" s="61"/>
    </row>
    <row r="31" spans="1:18" ht="36" customHeight="1" x14ac:dyDescent="0.25">
      <c r="A31" s="25">
        <v>25</v>
      </c>
      <c r="C31" s="14" t="s">
        <v>50</v>
      </c>
      <c r="D31" s="3"/>
      <c r="E31" s="22">
        <v>44732</v>
      </c>
      <c r="F31" s="13">
        <v>44733</v>
      </c>
      <c r="G31" s="13">
        <v>44734</v>
      </c>
      <c r="H31" s="13">
        <v>44735</v>
      </c>
      <c r="I31" s="13">
        <v>44736</v>
      </c>
      <c r="J31" s="27">
        <v>44737</v>
      </c>
      <c r="K31" s="27">
        <v>44738</v>
      </c>
      <c r="L31" s="31"/>
      <c r="M31" s="65" t="s">
        <v>66</v>
      </c>
      <c r="N31" s="61"/>
      <c r="O31" s="61"/>
      <c r="P31" s="61"/>
      <c r="Q31" s="61"/>
      <c r="R31" s="61"/>
    </row>
    <row r="32" spans="1:18" ht="36" customHeight="1" x14ac:dyDescent="0.25">
      <c r="A32" s="25">
        <v>26</v>
      </c>
      <c r="C32" s="14">
        <v>44745</v>
      </c>
      <c r="D32" s="3"/>
      <c r="E32" s="22">
        <v>44739</v>
      </c>
      <c r="F32" s="13">
        <v>44740</v>
      </c>
      <c r="G32" s="13">
        <v>44741</v>
      </c>
      <c r="H32" s="13">
        <v>44742</v>
      </c>
      <c r="I32" s="13">
        <v>44743</v>
      </c>
      <c r="J32" s="27">
        <v>44744</v>
      </c>
      <c r="K32" s="27">
        <v>44745</v>
      </c>
      <c r="L32" s="31"/>
      <c r="M32" s="65" t="s">
        <v>68</v>
      </c>
      <c r="N32" s="61"/>
      <c r="O32" s="61"/>
      <c r="P32" s="61"/>
      <c r="Q32" s="61"/>
      <c r="R32" s="61"/>
    </row>
    <row r="33" spans="1:18" ht="36" customHeight="1" x14ac:dyDescent="0.25">
      <c r="A33" s="25">
        <v>27</v>
      </c>
      <c r="C33" s="14" t="s">
        <v>50</v>
      </c>
      <c r="D33" s="3"/>
      <c r="E33" s="22">
        <v>44746</v>
      </c>
      <c r="F33" s="13">
        <v>44747</v>
      </c>
      <c r="G33" s="13">
        <v>44748</v>
      </c>
      <c r="H33" s="13">
        <v>44749</v>
      </c>
      <c r="I33" s="13">
        <v>44750</v>
      </c>
      <c r="J33" s="27">
        <v>44751</v>
      </c>
      <c r="K33" s="27">
        <v>44752</v>
      </c>
      <c r="L33" s="31"/>
      <c r="M33" s="60"/>
      <c r="N33" s="61"/>
      <c r="O33" s="61"/>
      <c r="P33" s="61"/>
      <c r="Q33" s="61"/>
      <c r="R33" s="61"/>
    </row>
    <row r="34" spans="1:18" ht="36" customHeight="1" x14ac:dyDescent="0.25">
      <c r="A34" s="25">
        <v>28</v>
      </c>
      <c r="C34" s="14" t="s">
        <v>50</v>
      </c>
      <c r="D34" s="3"/>
      <c r="E34" s="22">
        <v>44753</v>
      </c>
      <c r="F34" s="13">
        <v>44754</v>
      </c>
      <c r="G34" s="13">
        <v>44755</v>
      </c>
      <c r="H34" s="13">
        <v>44756</v>
      </c>
      <c r="I34" s="13">
        <v>44757</v>
      </c>
      <c r="J34" s="27">
        <v>44758</v>
      </c>
      <c r="K34" s="27">
        <v>44759</v>
      </c>
      <c r="L34" s="31"/>
      <c r="M34" s="60"/>
      <c r="N34" s="61"/>
      <c r="O34" s="61"/>
      <c r="P34" s="61"/>
      <c r="Q34" s="61"/>
      <c r="R34" s="61"/>
    </row>
    <row r="35" spans="1:18" ht="36" customHeight="1" x14ac:dyDescent="0.25">
      <c r="A35" s="25">
        <v>29</v>
      </c>
      <c r="C35" s="14" t="s">
        <v>50</v>
      </c>
      <c r="D35" s="3"/>
      <c r="E35" s="22">
        <v>44760</v>
      </c>
      <c r="F35" s="13">
        <v>44761</v>
      </c>
      <c r="G35" s="13">
        <v>44762</v>
      </c>
      <c r="H35" s="13">
        <v>44763</v>
      </c>
      <c r="I35" s="13">
        <v>44764</v>
      </c>
      <c r="J35" s="27">
        <v>44765</v>
      </c>
      <c r="K35" s="27">
        <v>44766</v>
      </c>
      <c r="L35" s="31"/>
      <c r="M35" s="60"/>
      <c r="N35" s="61"/>
      <c r="O35" s="61"/>
      <c r="P35" s="61"/>
      <c r="Q35" s="61"/>
      <c r="R35" s="61"/>
    </row>
    <row r="36" spans="1:18" ht="36" customHeight="1" x14ac:dyDescent="0.25">
      <c r="A36" s="25">
        <v>30</v>
      </c>
      <c r="C36" s="14" t="s">
        <v>50</v>
      </c>
      <c r="D36" s="3"/>
      <c r="E36" s="22">
        <v>44767</v>
      </c>
      <c r="F36" s="13">
        <v>44768</v>
      </c>
      <c r="G36" s="13">
        <v>44769</v>
      </c>
      <c r="H36" s="13">
        <v>44770</v>
      </c>
      <c r="I36" s="13">
        <v>44771</v>
      </c>
      <c r="J36" s="27">
        <v>44772</v>
      </c>
      <c r="K36" s="27">
        <v>44773</v>
      </c>
      <c r="L36" s="31"/>
      <c r="M36" s="60"/>
      <c r="N36" s="61"/>
      <c r="O36" s="61"/>
      <c r="P36" s="61"/>
      <c r="Q36" s="61"/>
      <c r="R36" s="61"/>
    </row>
    <row r="37" spans="1:18" ht="36" customHeight="1" x14ac:dyDescent="0.25">
      <c r="A37" s="25">
        <v>31</v>
      </c>
      <c r="C37" s="14">
        <v>44780</v>
      </c>
      <c r="D37" s="3"/>
      <c r="E37" s="22">
        <v>44774</v>
      </c>
      <c r="F37" s="13">
        <v>44775</v>
      </c>
      <c r="G37" s="13">
        <v>44776</v>
      </c>
      <c r="H37" s="13">
        <v>44777</v>
      </c>
      <c r="I37" s="13">
        <v>44778</v>
      </c>
      <c r="J37" s="27">
        <v>44779</v>
      </c>
      <c r="K37" s="27">
        <v>44780</v>
      </c>
      <c r="L37" s="31"/>
      <c r="M37" s="60"/>
      <c r="N37" s="61"/>
      <c r="O37" s="61"/>
      <c r="P37" s="61"/>
      <c r="Q37" s="61"/>
      <c r="R37" s="61"/>
    </row>
    <row r="38" spans="1:18" ht="36" customHeight="1" x14ac:dyDescent="0.25">
      <c r="A38" s="25">
        <v>32</v>
      </c>
      <c r="C38" s="14" t="s">
        <v>50</v>
      </c>
      <c r="D38" s="3"/>
      <c r="E38" s="22">
        <v>44781</v>
      </c>
      <c r="F38" s="13">
        <v>44782</v>
      </c>
      <c r="G38" s="13">
        <v>44783</v>
      </c>
      <c r="H38" s="13">
        <v>44784</v>
      </c>
      <c r="I38" s="13">
        <v>44785</v>
      </c>
      <c r="J38" s="27">
        <v>44786</v>
      </c>
      <c r="K38" s="27">
        <v>44787</v>
      </c>
      <c r="L38" s="31"/>
      <c r="M38" s="60"/>
      <c r="N38" s="61"/>
      <c r="O38" s="61"/>
      <c r="P38" s="61"/>
      <c r="Q38" s="61"/>
      <c r="R38" s="61"/>
    </row>
    <row r="39" spans="1:18" ht="36" customHeight="1" x14ac:dyDescent="0.25">
      <c r="A39" s="25">
        <v>33</v>
      </c>
      <c r="C39" s="14" t="s">
        <v>50</v>
      </c>
      <c r="D39" s="3"/>
      <c r="E39" s="22">
        <v>44788</v>
      </c>
      <c r="F39" s="13">
        <v>44789</v>
      </c>
      <c r="G39" s="13">
        <v>44790</v>
      </c>
      <c r="H39" s="13">
        <v>44791</v>
      </c>
      <c r="I39" s="13">
        <v>44792</v>
      </c>
      <c r="J39" s="27">
        <v>44793</v>
      </c>
      <c r="K39" s="27">
        <v>44794</v>
      </c>
      <c r="L39" s="31"/>
      <c r="M39" s="60"/>
      <c r="N39" s="61"/>
      <c r="O39" s="61"/>
      <c r="P39" s="61"/>
      <c r="Q39" s="61"/>
      <c r="R39" s="61"/>
    </row>
    <row r="40" spans="1:18" ht="36" customHeight="1" x14ac:dyDescent="0.25">
      <c r="A40" s="25">
        <v>34</v>
      </c>
      <c r="C40" s="14" t="s">
        <v>50</v>
      </c>
      <c r="D40" s="3"/>
      <c r="E40" s="22">
        <v>44795</v>
      </c>
      <c r="F40" s="13">
        <v>44796</v>
      </c>
      <c r="G40" s="13">
        <v>44797</v>
      </c>
      <c r="H40" s="13">
        <v>44798</v>
      </c>
      <c r="I40" s="13">
        <v>44799</v>
      </c>
      <c r="J40" s="27">
        <v>44800</v>
      </c>
      <c r="K40" s="27">
        <v>44801</v>
      </c>
      <c r="L40" s="31"/>
      <c r="M40" s="60"/>
      <c r="N40" s="61"/>
      <c r="O40" s="61"/>
      <c r="P40" s="61"/>
      <c r="Q40" s="61"/>
      <c r="R40" s="61"/>
    </row>
    <row r="41" spans="1:18" ht="36" customHeight="1" x14ac:dyDescent="0.25">
      <c r="A41" s="25">
        <v>35</v>
      </c>
      <c r="C41" s="14">
        <v>44808</v>
      </c>
      <c r="D41" s="3"/>
      <c r="E41" s="22">
        <v>44802</v>
      </c>
      <c r="F41" s="13">
        <v>44803</v>
      </c>
      <c r="G41" s="13">
        <v>44804</v>
      </c>
      <c r="H41" s="13">
        <v>44805</v>
      </c>
      <c r="I41" s="13">
        <v>44806</v>
      </c>
      <c r="J41" s="27">
        <v>44807</v>
      </c>
      <c r="K41" s="27">
        <v>44808</v>
      </c>
      <c r="L41" s="31"/>
      <c r="M41" s="60"/>
      <c r="N41" s="61"/>
      <c r="O41" s="61"/>
      <c r="P41" s="61"/>
      <c r="Q41" s="61"/>
      <c r="R41" s="61"/>
    </row>
    <row r="42" spans="1:18" ht="36" customHeight="1" x14ac:dyDescent="0.25">
      <c r="A42" s="25">
        <v>36</v>
      </c>
      <c r="C42" s="14" t="s">
        <v>50</v>
      </c>
      <c r="D42" s="3"/>
      <c r="E42" s="22">
        <v>44809</v>
      </c>
      <c r="F42" s="13">
        <v>44810</v>
      </c>
      <c r="G42" s="13">
        <v>44811</v>
      </c>
      <c r="H42" s="13">
        <v>44812</v>
      </c>
      <c r="I42" s="13">
        <v>44813</v>
      </c>
      <c r="J42" s="27">
        <v>44814</v>
      </c>
      <c r="K42" s="27">
        <v>44815</v>
      </c>
      <c r="L42" s="31"/>
      <c r="M42" s="60"/>
      <c r="N42" s="61"/>
      <c r="O42" s="61"/>
      <c r="P42" s="61"/>
      <c r="Q42" s="61"/>
      <c r="R42" s="61"/>
    </row>
    <row r="43" spans="1:18" ht="36" customHeight="1" x14ac:dyDescent="0.25">
      <c r="A43" s="25">
        <v>37</v>
      </c>
      <c r="C43" s="14" t="s">
        <v>50</v>
      </c>
      <c r="D43" s="3"/>
      <c r="E43" s="22">
        <v>44816</v>
      </c>
      <c r="F43" s="13">
        <v>44817</v>
      </c>
      <c r="G43" s="13">
        <v>44818</v>
      </c>
      <c r="H43" s="13">
        <v>44819</v>
      </c>
      <c r="I43" s="13">
        <v>44820</v>
      </c>
      <c r="J43" s="27">
        <v>44821</v>
      </c>
      <c r="K43" s="27">
        <v>44822</v>
      </c>
      <c r="L43" s="31"/>
      <c r="M43" s="60"/>
      <c r="N43" s="61"/>
      <c r="O43" s="61"/>
      <c r="P43" s="61"/>
      <c r="Q43" s="61"/>
      <c r="R43" s="61"/>
    </row>
    <row r="44" spans="1:18" ht="36" customHeight="1" x14ac:dyDescent="0.25">
      <c r="A44" s="25">
        <v>38</v>
      </c>
      <c r="C44" s="14" t="s">
        <v>50</v>
      </c>
      <c r="D44" s="3"/>
      <c r="E44" s="22">
        <v>44823</v>
      </c>
      <c r="F44" s="13">
        <v>44824</v>
      </c>
      <c r="G44" s="13">
        <v>44825</v>
      </c>
      <c r="H44" s="13">
        <v>44826</v>
      </c>
      <c r="I44" s="13">
        <v>44827</v>
      </c>
      <c r="J44" s="27">
        <v>44828</v>
      </c>
      <c r="K44" s="27">
        <v>44829</v>
      </c>
      <c r="L44" s="31"/>
      <c r="M44" s="60"/>
      <c r="N44" s="61"/>
      <c r="O44" s="61"/>
      <c r="P44" s="61"/>
      <c r="Q44" s="61"/>
      <c r="R44" s="61"/>
    </row>
    <row r="45" spans="1:18" ht="36" customHeight="1" x14ac:dyDescent="0.25">
      <c r="A45" s="25">
        <v>39</v>
      </c>
      <c r="C45" s="14">
        <v>44836</v>
      </c>
      <c r="D45" s="3"/>
      <c r="E45" s="22">
        <v>44830</v>
      </c>
      <c r="F45" s="13">
        <v>44831</v>
      </c>
      <c r="G45" s="13">
        <v>44832</v>
      </c>
      <c r="H45" s="13">
        <v>44833</v>
      </c>
      <c r="I45" s="13">
        <v>44834</v>
      </c>
      <c r="J45" s="27">
        <v>44835</v>
      </c>
      <c r="K45" s="27">
        <v>44836</v>
      </c>
      <c r="L45" s="31"/>
      <c r="M45" s="60"/>
      <c r="N45" s="61"/>
      <c r="O45" s="61"/>
      <c r="P45" s="61"/>
      <c r="Q45" s="61"/>
      <c r="R45" s="61"/>
    </row>
    <row r="46" spans="1:18" ht="36" customHeight="1" x14ac:dyDescent="0.25">
      <c r="A46" s="25">
        <v>40</v>
      </c>
      <c r="C46" s="14" t="s">
        <v>50</v>
      </c>
      <c r="D46" s="3"/>
      <c r="E46" s="22">
        <v>44837</v>
      </c>
      <c r="F46" s="13">
        <v>44838</v>
      </c>
      <c r="G46" s="13">
        <v>44839</v>
      </c>
      <c r="H46" s="13">
        <v>44840</v>
      </c>
      <c r="I46" s="13">
        <v>44841</v>
      </c>
      <c r="J46" s="27">
        <v>44842</v>
      </c>
      <c r="K46" s="27">
        <v>44843</v>
      </c>
      <c r="L46" s="31"/>
      <c r="M46" s="60"/>
      <c r="N46" s="61"/>
      <c r="O46" s="61"/>
      <c r="P46" s="61"/>
      <c r="Q46" s="61"/>
      <c r="R46" s="61"/>
    </row>
    <row r="47" spans="1:18" ht="36" customHeight="1" x14ac:dyDescent="0.25">
      <c r="A47" s="25">
        <v>41</v>
      </c>
      <c r="C47" s="14" t="s">
        <v>50</v>
      </c>
      <c r="D47" s="3"/>
      <c r="E47" s="22">
        <v>44844</v>
      </c>
      <c r="F47" s="13">
        <v>44845</v>
      </c>
      <c r="G47" s="13">
        <v>44846</v>
      </c>
      <c r="H47" s="13">
        <v>44847</v>
      </c>
      <c r="I47" s="13">
        <v>44848</v>
      </c>
      <c r="J47" s="27">
        <v>44849</v>
      </c>
      <c r="K47" s="27">
        <v>44850</v>
      </c>
      <c r="L47" s="31"/>
      <c r="M47" s="60"/>
      <c r="N47" s="61"/>
      <c r="O47" s="61"/>
      <c r="P47" s="61"/>
      <c r="Q47" s="61"/>
      <c r="R47" s="61"/>
    </row>
    <row r="48" spans="1:18" ht="36" customHeight="1" x14ac:dyDescent="0.25">
      <c r="A48" s="25">
        <v>42</v>
      </c>
      <c r="C48" s="14" t="s">
        <v>50</v>
      </c>
      <c r="D48" s="3"/>
      <c r="E48" s="22">
        <v>44851</v>
      </c>
      <c r="F48" s="13">
        <v>44852</v>
      </c>
      <c r="G48" s="13">
        <v>44853</v>
      </c>
      <c r="H48" s="13">
        <v>44854</v>
      </c>
      <c r="I48" s="13">
        <v>44855</v>
      </c>
      <c r="J48" s="27">
        <v>44856</v>
      </c>
      <c r="K48" s="27">
        <v>44857</v>
      </c>
      <c r="L48" s="31"/>
      <c r="M48" s="60"/>
      <c r="N48" s="61"/>
      <c r="O48" s="61"/>
      <c r="P48" s="61"/>
      <c r="Q48" s="61"/>
      <c r="R48" s="61"/>
    </row>
    <row r="49" spans="1:18" ht="36" customHeight="1" x14ac:dyDescent="0.25">
      <c r="A49" s="25">
        <v>43</v>
      </c>
      <c r="C49" s="14" t="s">
        <v>50</v>
      </c>
      <c r="D49" s="3"/>
      <c r="E49" s="22">
        <v>44858</v>
      </c>
      <c r="F49" s="13">
        <v>44859</v>
      </c>
      <c r="G49" s="13">
        <v>44860</v>
      </c>
      <c r="H49" s="13">
        <v>44861</v>
      </c>
      <c r="I49" s="13">
        <v>44862</v>
      </c>
      <c r="J49" s="27">
        <v>44863</v>
      </c>
      <c r="K49" s="27">
        <v>44864</v>
      </c>
      <c r="L49" s="31"/>
      <c r="M49" s="60"/>
      <c r="N49" s="61"/>
      <c r="O49" s="61"/>
      <c r="P49" s="61"/>
      <c r="Q49" s="61"/>
      <c r="R49" s="61"/>
    </row>
    <row r="50" spans="1:18" ht="36" customHeight="1" x14ac:dyDescent="0.25">
      <c r="A50" s="25">
        <v>44</v>
      </c>
      <c r="C50" s="14">
        <v>44871</v>
      </c>
      <c r="D50" s="3"/>
      <c r="E50" s="22">
        <v>44865</v>
      </c>
      <c r="F50" s="13">
        <v>44866</v>
      </c>
      <c r="G50" s="13">
        <v>44867</v>
      </c>
      <c r="H50" s="13">
        <v>44868</v>
      </c>
      <c r="I50" s="13">
        <v>44869</v>
      </c>
      <c r="J50" s="27">
        <v>44870</v>
      </c>
      <c r="K50" s="27">
        <v>44871</v>
      </c>
      <c r="L50" s="31"/>
      <c r="M50" s="60"/>
      <c r="N50" s="61"/>
      <c r="O50" s="61"/>
      <c r="P50" s="61"/>
      <c r="Q50" s="61"/>
      <c r="R50" s="61"/>
    </row>
    <row r="51" spans="1:18" ht="36" customHeight="1" x14ac:dyDescent="0.25">
      <c r="A51" s="25">
        <v>45</v>
      </c>
      <c r="C51" s="14" t="s">
        <v>50</v>
      </c>
      <c r="D51" s="3"/>
      <c r="E51" s="22">
        <v>44872</v>
      </c>
      <c r="F51" s="13">
        <v>44873</v>
      </c>
      <c r="G51" s="13">
        <v>44874</v>
      </c>
      <c r="H51" s="13">
        <v>44875</v>
      </c>
      <c r="I51" s="13">
        <v>44876</v>
      </c>
      <c r="J51" s="27">
        <v>44877</v>
      </c>
      <c r="K51" s="27">
        <v>44878</v>
      </c>
      <c r="L51" s="31"/>
      <c r="M51" s="60"/>
      <c r="N51" s="61"/>
      <c r="O51" s="61"/>
      <c r="P51" s="61"/>
      <c r="Q51" s="61"/>
      <c r="R51" s="61"/>
    </row>
    <row r="52" spans="1:18" ht="36" customHeight="1" x14ac:dyDescent="0.25">
      <c r="A52" s="25">
        <v>46</v>
      </c>
      <c r="C52" s="14" t="s">
        <v>50</v>
      </c>
      <c r="D52" s="3"/>
      <c r="E52" s="22">
        <v>44879</v>
      </c>
      <c r="F52" s="13">
        <v>44880</v>
      </c>
      <c r="G52" s="13">
        <v>44881</v>
      </c>
      <c r="H52" s="13">
        <v>44882</v>
      </c>
      <c r="I52" s="13">
        <v>44883</v>
      </c>
      <c r="J52" s="27">
        <v>44884</v>
      </c>
      <c r="K52" s="27">
        <v>44885</v>
      </c>
      <c r="L52" s="31"/>
      <c r="M52" s="60"/>
      <c r="N52" s="61"/>
      <c r="O52" s="61"/>
      <c r="P52" s="61"/>
      <c r="Q52" s="61"/>
      <c r="R52" s="61"/>
    </row>
    <row r="53" spans="1:18" ht="36" customHeight="1" x14ac:dyDescent="0.25">
      <c r="A53" s="25">
        <v>47</v>
      </c>
      <c r="C53" s="14" t="s">
        <v>50</v>
      </c>
      <c r="D53" s="3"/>
      <c r="E53" s="22">
        <v>44886</v>
      </c>
      <c r="F53" s="13">
        <v>44887</v>
      </c>
      <c r="G53" s="13">
        <v>44888</v>
      </c>
      <c r="H53" s="13">
        <v>44889</v>
      </c>
      <c r="I53" s="13">
        <v>44890</v>
      </c>
      <c r="J53" s="27">
        <v>44891</v>
      </c>
      <c r="K53" s="27">
        <v>44892</v>
      </c>
      <c r="L53" s="31"/>
      <c r="M53" s="60"/>
      <c r="N53" s="61"/>
      <c r="O53" s="61"/>
      <c r="P53" s="61"/>
      <c r="Q53" s="61"/>
      <c r="R53" s="61"/>
    </row>
    <row r="54" spans="1:18" ht="36" customHeight="1" x14ac:dyDescent="0.25">
      <c r="A54" s="25">
        <v>48</v>
      </c>
      <c r="C54" s="14">
        <v>44899</v>
      </c>
      <c r="D54" s="3"/>
      <c r="E54" s="22">
        <v>44893</v>
      </c>
      <c r="F54" s="13">
        <v>44894</v>
      </c>
      <c r="G54" s="13">
        <v>44895</v>
      </c>
      <c r="H54" s="13">
        <v>44896</v>
      </c>
      <c r="I54" s="13">
        <v>44897</v>
      </c>
      <c r="J54" s="27">
        <v>44898</v>
      </c>
      <c r="K54" s="27">
        <v>44899</v>
      </c>
      <c r="L54" s="31"/>
      <c r="M54" s="60"/>
      <c r="N54" s="61"/>
      <c r="O54" s="61"/>
      <c r="P54" s="61"/>
      <c r="Q54" s="61"/>
      <c r="R54" s="61"/>
    </row>
    <row r="55" spans="1:18" ht="36" customHeight="1" x14ac:dyDescent="0.25">
      <c r="A55" s="25">
        <v>49</v>
      </c>
      <c r="C55" s="14" t="s">
        <v>50</v>
      </c>
      <c r="D55" s="3"/>
      <c r="E55" s="22">
        <v>44900</v>
      </c>
      <c r="F55" s="13">
        <v>44901</v>
      </c>
      <c r="G55" s="13">
        <v>44902</v>
      </c>
      <c r="H55" s="13">
        <v>44903</v>
      </c>
      <c r="I55" s="13">
        <v>44904</v>
      </c>
      <c r="J55" s="27">
        <v>44905</v>
      </c>
      <c r="K55" s="27">
        <v>44906</v>
      </c>
      <c r="L55" s="31"/>
      <c r="M55" s="60"/>
      <c r="N55" s="61"/>
      <c r="O55" s="61"/>
      <c r="P55" s="61"/>
      <c r="Q55" s="61"/>
      <c r="R55" s="61"/>
    </row>
    <row r="56" spans="1:18" ht="36" customHeight="1" x14ac:dyDescent="0.25">
      <c r="A56" s="25">
        <v>50</v>
      </c>
      <c r="C56" s="14" t="s">
        <v>50</v>
      </c>
      <c r="D56" s="3"/>
      <c r="E56" s="22">
        <v>44907</v>
      </c>
      <c r="F56" s="13">
        <v>44908</v>
      </c>
      <c r="G56" s="13">
        <v>44909</v>
      </c>
      <c r="H56" s="13">
        <v>44910</v>
      </c>
      <c r="I56" s="13">
        <v>44911</v>
      </c>
      <c r="J56" s="27">
        <v>44912</v>
      </c>
      <c r="K56" s="27">
        <v>44913</v>
      </c>
      <c r="L56" s="31"/>
      <c r="M56" s="60"/>
      <c r="N56" s="61"/>
      <c r="O56" s="61"/>
      <c r="P56" s="61"/>
      <c r="Q56" s="61"/>
      <c r="R56" s="61"/>
    </row>
    <row r="57" spans="1:18" ht="36" customHeight="1" x14ac:dyDescent="0.25">
      <c r="A57" s="25">
        <v>51</v>
      </c>
      <c r="C57" s="14" t="s">
        <v>50</v>
      </c>
      <c r="D57" s="3"/>
      <c r="E57" s="22">
        <v>44914</v>
      </c>
      <c r="F57" s="13">
        <v>44915</v>
      </c>
      <c r="G57" s="13">
        <v>44916</v>
      </c>
      <c r="H57" s="13">
        <v>44917</v>
      </c>
      <c r="I57" s="13">
        <v>44918</v>
      </c>
      <c r="J57" s="27">
        <v>44919</v>
      </c>
      <c r="K57" s="27">
        <v>44920</v>
      </c>
      <c r="L57" s="31"/>
      <c r="M57" s="60"/>
      <c r="N57" s="61"/>
      <c r="O57" s="61"/>
      <c r="P57" s="61"/>
      <c r="Q57" s="61"/>
      <c r="R57" s="61"/>
    </row>
    <row r="58" spans="1:18" ht="36" customHeight="1" x14ac:dyDescent="0.25">
      <c r="A58" s="25">
        <v>52</v>
      </c>
      <c r="C58" s="14">
        <v>44927</v>
      </c>
      <c r="D58" s="3"/>
      <c r="E58" s="22">
        <v>44921</v>
      </c>
      <c r="F58" s="13">
        <v>44922</v>
      </c>
      <c r="G58" s="13">
        <v>44923</v>
      </c>
      <c r="H58" s="13">
        <v>44924</v>
      </c>
      <c r="I58" s="13">
        <v>44925</v>
      </c>
      <c r="J58" s="27">
        <v>44926</v>
      </c>
      <c r="K58" s="27">
        <v>44927</v>
      </c>
      <c r="L58" s="31"/>
      <c r="M58" s="60"/>
      <c r="N58" s="61"/>
      <c r="O58" s="61"/>
      <c r="P58" s="61"/>
      <c r="Q58" s="61"/>
      <c r="R58" s="61"/>
    </row>
    <row r="59" spans="1:18" x14ac:dyDescent="0.25">
      <c r="C59" s="14" t="s">
        <v>50</v>
      </c>
      <c r="D59" s="4"/>
      <c r="E59" s="9"/>
      <c r="F59" s="9"/>
      <c r="G59" s="9"/>
      <c r="H59" s="9"/>
      <c r="I59" s="9"/>
      <c r="J59" s="9"/>
      <c r="K59" s="9"/>
      <c r="L59" s="34"/>
      <c r="M59" s="34"/>
      <c r="N59" s="34"/>
      <c r="O59" s="34"/>
      <c r="P59" s="34"/>
      <c r="Q59" s="34"/>
      <c r="R59" s="34"/>
    </row>
    <row r="60" spans="1:18" x14ac:dyDescent="0.25">
      <c r="C60"/>
      <c r="E60"/>
      <c r="F60"/>
      <c r="G60"/>
      <c r="H60"/>
      <c r="I60"/>
      <c r="J60"/>
      <c r="K60"/>
      <c r="L60" s="35"/>
      <c r="M60" s="35"/>
      <c r="N60" s="35"/>
      <c r="O60" s="35"/>
      <c r="P60" s="35"/>
      <c r="Q60" s="35"/>
      <c r="R60" s="35"/>
    </row>
    <row r="61" spans="1:18" x14ac:dyDescent="0.25">
      <c r="C61" s="10"/>
      <c r="D61" s="4"/>
    </row>
    <row r="62" spans="1:18" x14ac:dyDescent="0.25">
      <c r="C62" s="10"/>
      <c r="D62" s="4"/>
    </row>
    <row r="63" spans="1:18" x14ac:dyDescent="0.25">
      <c r="C63" s="10"/>
      <c r="D63" s="4"/>
    </row>
    <row r="64" spans="1:18" x14ac:dyDescent="0.25">
      <c r="C64" s="10"/>
      <c r="D64" s="4"/>
    </row>
    <row r="65" spans="3:4" x14ac:dyDescent="0.25">
      <c r="C65" s="10"/>
      <c r="D65" s="4"/>
    </row>
    <row r="66" spans="3:4" x14ac:dyDescent="0.25">
      <c r="C66" s="10"/>
      <c r="D66" s="4"/>
    </row>
    <row r="67" spans="3:4" x14ac:dyDescent="0.25">
      <c r="C67" s="10"/>
      <c r="D67" s="4"/>
    </row>
    <row r="68" spans="3:4" x14ac:dyDescent="0.25">
      <c r="C68" s="10"/>
      <c r="D68" s="4"/>
    </row>
    <row r="69" spans="3:4" x14ac:dyDescent="0.25">
      <c r="C69" s="10"/>
      <c r="D69" s="4"/>
    </row>
    <row r="70" spans="3:4" x14ac:dyDescent="0.25">
      <c r="C70" s="10"/>
      <c r="D70" s="4"/>
    </row>
    <row r="71" spans="3:4" x14ac:dyDescent="0.25">
      <c r="C71" s="10"/>
      <c r="D71" s="4"/>
    </row>
    <row r="72" spans="3:4" x14ac:dyDescent="0.25">
      <c r="C72" s="10"/>
      <c r="D72" s="4"/>
    </row>
    <row r="73" spans="3:4" x14ac:dyDescent="0.25">
      <c r="C73" s="10"/>
      <c r="D73" s="4"/>
    </row>
    <row r="74" spans="3:4" x14ac:dyDescent="0.25">
      <c r="C74" s="10"/>
      <c r="D74" s="4"/>
    </row>
    <row r="75" spans="3:4" x14ac:dyDescent="0.25">
      <c r="C75" s="10"/>
      <c r="D75" s="4"/>
    </row>
    <row r="76" spans="3:4" x14ac:dyDescent="0.25">
      <c r="C76" s="10"/>
      <c r="D76" s="4"/>
    </row>
    <row r="77" spans="3:4" x14ac:dyDescent="0.25">
      <c r="C77" s="10"/>
      <c r="D77" s="4"/>
    </row>
    <row r="78" spans="3:4" x14ac:dyDescent="0.25">
      <c r="C78" s="10"/>
      <c r="D78" s="4"/>
    </row>
    <row r="79" spans="3:4" x14ac:dyDescent="0.25">
      <c r="C79" s="10"/>
      <c r="D79" s="4"/>
    </row>
    <row r="80" spans="3:4" x14ac:dyDescent="0.25">
      <c r="C80" s="10"/>
      <c r="D80" s="4"/>
    </row>
    <row r="81" spans="3:4" x14ac:dyDescent="0.25">
      <c r="C81" s="10"/>
      <c r="D81" s="4"/>
    </row>
    <row r="82" spans="3:4" x14ac:dyDescent="0.25">
      <c r="C82" s="10"/>
      <c r="D82" s="4"/>
    </row>
    <row r="83" spans="3:4" x14ac:dyDescent="0.25">
      <c r="C83" s="10"/>
      <c r="D83" s="4"/>
    </row>
    <row r="84" spans="3:4" x14ac:dyDescent="0.25">
      <c r="C84" s="10"/>
      <c r="D84" s="4"/>
    </row>
    <row r="85" spans="3:4" x14ac:dyDescent="0.25">
      <c r="C85" s="10"/>
      <c r="D85" s="4"/>
    </row>
    <row r="86" spans="3:4" x14ac:dyDescent="0.25">
      <c r="C86" s="10"/>
      <c r="D86" s="4"/>
    </row>
    <row r="87" spans="3:4" x14ac:dyDescent="0.25">
      <c r="C87" s="10"/>
      <c r="D87" s="4"/>
    </row>
    <row r="88" spans="3:4" x14ac:dyDescent="0.25">
      <c r="C88" s="10"/>
      <c r="D88" s="4"/>
    </row>
    <row r="89" spans="3:4" x14ac:dyDescent="0.25">
      <c r="C89" s="10"/>
      <c r="D89" s="4"/>
    </row>
    <row r="90" spans="3:4" x14ac:dyDescent="0.25">
      <c r="C90" s="10"/>
      <c r="D90" s="4"/>
    </row>
    <row r="91" spans="3:4" x14ac:dyDescent="0.25">
      <c r="C91" s="10"/>
      <c r="D91" s="4"/>
    </row>
    <row r="92" spans="3:4" x14ac:dyDescent="0.25">
      <c r="C92" s="10"/>
      <c r="D92" s="4"/>
    </row>
    <row r="93" spans="3:4" x14ac:dyDescent="0.25">
      <c r="C93" s="10"/>
      <c r="D93" s="4"/>
    </row>
    <row r="94" spans="3:4" x14ac:dyDescent="0.25">
      <c r="C94" s="10"/>
      <c r="D94" s="4"/>
    </row>
    <row r="95" spans="3:4" x14ac:dyDescent="0.25">
      <c r="C95" s="10"/>
      <c r="D95" s="4"/>
    </row>
    <row r="96" spans="3:4" x14ac:dyDescent="0.25">
      <c r="C96" s="10"/>
      <c r="D96" s="4"/>
    </row>
    <row r="97" spans="3:4" x14ac:dyDescent="0.25">
      <c r="C97" s="10"/>
      <c r="D97" s="4"/>
    </row>
    <row r="98" spans="3:4" x14ac:dyDescent="0.25">
      <c r="C98" s="10"/>
      <c r="D98" s="4"/>
    </row>
    <row r="99" spans="3:4" x14ac:dyDescent="0.25">
      <c r="C99" s="10"/>
      <c r="D99" s="4"/>
    </row>
    <row r="100" spans="3:4" x14ac:dyDescent="0.25">
      <c r="C100" s="10"/>
      <c r="D100" s="4"/>
    </row>
    <row r="101" spans="3:4" x14ac:dyDescent="0.25">
      <c r="C101" s="10"/>
      <c r="D101" s="4"/>
    </row>
    <row r="102" spans="3:4" x14ac:dyDescent="0.25">
      <c r="C102" s="10"/>
      <c r="D102" s="4"/>
    </row>
    <row r="103" spans="3:4" x14ac:dyDescent="0.25">
      <c r="C103" s="10"/>
      <c r="D103" s="4"/>
    </row>
    <row r="104" spans="3:4" x14ac:dyDescent="0.25">
      <c r="C104" s="10"/>
      <c r="D104" s="4"/>
    </row>
    <row r="105" spans="3:4" x14ac:dyDescent="0.25">
      <c r="C105" s="10"/>
      <c r="D105" s="4"/>
    </row>
    <row r="106" spans="3:4" x14ac:dyDescent="0.25">
      <c r="C106" s="10"/>
      <c r="D106" s="4"/>
    </row>
    <row r="107" spans="3:4" x14ac:dyDescent="0.25">
      <c r="C107" s="10"/>
      <c r="D107" s="4"/>
    </row>
    <row r="108" spans="3:4" x14ac:dyDescent="0.25">
      <c r="C108" s="10"/>
      <c r="D108" s="4"/>
    </row>
    <row r="109" spans="3:4" x14ac:dyDescent="0.25">
      <c r="C109" s="10"/>
      <c r="D109" s="4"/>
    </row>
    <row r="110" spans="3:4" x14ac:dyDescent="0.25">
      <c r="C110" s="10"/>
      <c r="D110" s="4"/>
    </row>
    <row r="111" spans="3:4" x14ac:dyDescent="0.25">
      <c r="C111" s="10"/>
      <c r="D111" s="4"/>
    </row>
    <row r="112" spans="3:4" x14ac:dyDescent="0.25">
      <c r="C112" s="10"/>
      <c r="D112" s="4"/>
    </row>
    <row r="113" spans="3:4" x14ac:dyDescent="0.25">
      <c r="C113" s="10"/>
      <c r="D113" s="4"/>
    </row>
    <row r="114" spans="3:4" x14ac:dyDescent="0.25">
      <c r="C114" s="10"/>
      <c r="D114" s="4"/>
    </row>
    <row r="115" spans="3:4" x14ac:dyDescent="0.25">
      <c r="C115" s="10"/>
      <c r="D115" s="4"/>
    </row>
    <row r="116" spans="3:4" x14ac:dyDescent="0.25">
      <c r="C116" s="10"/>
      <c r="D116" s="4"/>
    </row>
    <row r="117" spans="3:4" x14ac:dyDescent="0.25">
      <c r="C117" s="10"/>
      <c r="D117" s="4"/>
    </row>
    <row r="118" spans="3:4" x14ac:dyDescent="0.25">
      <c r="C118" s="10"/>
      <c r="D118" s="4"/>
    </row>
    <row r="119" spans="3:4" x14ac:dyDescent="0.25">
      <c r="C119" s="10"/>
      <c r="D119" s="4"/>
    </row>
    <row r="120" spans="3:4" x14ac:dyDescent="0.25">
      <c r="C120" s="10"/>
      <c r="D120" s="4"/>
    </row>
    <row r="121" spans="3:4" x14ac:dyDescent="0.25">
      <c r="C121" s="10"/>
      <c r="D121" s="4"/>
    </row>
    <row r="122" spans="3:4" x14ac:dyDescent="0.25">
      <c r="C122" s="10"/>
      <c r="D122" s="4"/>
    </row>
    <row r="123" spans="3:4" x14ac:dyDescent="0.25">
      <c r="C123" s="10"/>
      <c r="D123" s="4"/>
    </row>
    <row r="124" spans="3:4" x14ac:dyDescent="0.25">
      <c r="C124" s="10"/>
      <c r="D124" s="4"/>
    </row>
    <row r="125" spans="3:4" x14ac:dyDescent="0.25">
      <c r="C125" s="10"/>
      <c r="D125" s="4"/>
    </row>
    <row r="126" spans="3:4" x14ac:dyDescent="0.25">
      <c r="C126" s="10"/>
      <c r="D126" s="4"/>
    </row>
    <row r="127" spans="3:4" x14ac:dyDescent="0.25">
      <c r="C127" s="10"/>
      <c r="D127" s="4"/>
    </row>
    <row r="128" spans="3:4" x14ac:dyDescent="0.25">
      <c r="C128" s="10"/>
      <c r="D128" s="4"/>
    </row>
    <row r="129" spans="3:4" x14ac:dyDescent="0.25">
      <c r="C129" s="10"/>
      <c r="D129" s="4"/>
    </row>
    <row r="130" spans="3:4" x14ac:dyDescent="0.25">
      <c r="C130" s="10"/>
      <c r="D130" s="4"/>
    </row>
    <row r="131" spans="3:4" x14ac:dyDescent="0.25">
      <c r="C131" s="10"/>
      <c r="D131" s="4"/>
    </row>
    <row r="132" spans="3:4" x14ac:dyDescent="0.25">
      <c r="C132" s="10"/>
      <c r="D132" s="4"/>
    </row>
    <row r="133" spans="3:4" x14ac:dyDescent="0.25">
      <c r="C133" s="10"/>
      <c r="D133" s="4"/>
    </row>
    <row r="134" spans="3:4" x14ac:dyDescent="0.25">
      <c r="C134" s="10"/>
      <c r="D134" s="4"/>
    </row>
    <row r="135" spans="3:4" x14ac:dyDescent="0.25">
      <c r="C135" s="10"/>
      <c r="D135" s="4"/>
    </row>
    <row r="136" spans="3:4" x14ac:dyDescent="0.25">
      <c r="C136" s="10"/>
      <c r="D136" s="4"/>
    </row>
    <row r="137" spans="3:4" x14ac:dyDescent="0.25">
      <c r="C137" s="10"/>
      <c r="D137" s="4"/>
    </row>
    <row r="138" spans="3:4" x14ac:dyDescent="0.25">
      <c r="C138" s="10"/>
      <c r="D138" s="4"/>
    </row>
    <row r="139" spans="3:4" x14ac:dyDescent="0.25">
      <c r="C139" s="10"/>
      <c r="D139" s="4"/>
    </row>
    <row r="140" spans="3:4" x14ac:dyDescent="0.25">
      <c r="C140" s="10"/>
      <c r="D140" s="4"/>
    </row>
    <row r="141" spans="3:4" x14ac:dyDescent="0.25">
      <c r="C141" s="10"/>
      <c r="D141" s="4"/>
    </row>
    <row r="142" spans="3:4" x14ac:dyDescent="0.25">
      <c r="C142" s="10"/>
      <c r="D142" s="4"/>
    </row>
    <row r="143" spans="3:4" x14ac:dyDescent="0.25">
      <c r="C143" s="10"/>
      <c r="D143" s="4"/>
    </row>
    <row r="144" spans="3:4" x14ac:dyDescent="0.25">
      <c r="C144" s="10"/>
      <c r="D144" s="4"/>
    </row>
    <row r="145" spans="3:4" x14ac:dyDescent="0.25">
      <c r="C145" s="10"/>
      <c r="D145" s="4"/>
    </row>
    <row r="146" spans="3:4" x14ac:dyDescent="0.25">
      <c r="C146" s="10"/>
      <c r="D146" s="4"/>
    </row>
    <row r="147" spans="3:4" x14ac:dyDescent="0.25">
      <c r="C147" s="10"/>
      <c r="D147" s="4"/>
    </row>
    <row r="148" spans="3:4" x14ac:dyDescent="0.25">
      <c r="C148" s="10"/>
      <c r="D148" s="4"/>
    </row>
    <row r="149" spans="3:4" x14ac:dyDescent="0.25">
      <c r="C149" s="10"/>
      <c r="D149" s="4"/>
    </row>
    <row r="150" spans="3:4" x14ac:dyDescent="0.25">
      <c r="C150" s="10"/>
      <c r="D150" s="4"/>
    </row>
    <row r="151" spans="3:4" x14ac:dyDescent="0.25">
      <c r="C151" s="10"/>
      <c r="D151" s="4"/>
    </row>
    <row r="152" spans="3:4" x14ac:dyDescent="0.25">
      <c r="C152" s="10"/>
      <c r="D152" s="4"/>
    </row>
    <row r="153" spans="3:4" x14ac:dyDescent="0.25">
      <c r="C153" s="10"/>
      <c r="D153" s="4"/>
    </row>
    <row r="154" spans="3:4" x14ac:dyDescent="0.25">
      <c r="C154" s="10"/>
      <c r="D154" s="4"/>
    </row>
    <row r="155" spans="3:4" x14ac:dyDescent="0.25">
      <c r="C155" s="10"/>
      <c r="D155" s="4"/>
    </row>
    <row r="156" spans="3:4" x14ac:dyDescent="0.25">
      <c r="C156" s="10"/>
      <c r="D156" s="4"/>
    </row>
    <row r="157" spans="3:4" x14ac:dyDescent="0.25">
      <c r="C157" s="10"/>
      <c r="D157" s="4"/>
    </row>
    <row r="158" spans="3:4" x14ac:dyDescent="0.25">
      <c r="C158" s="10"/>
      <c r="D158" s="4"/>
    </row>
    <row r="159" spans="3:4" x14ac:dyDescent="0.25">
      <c r="C159" s="10"/>
      <c r="D159" s="4"/>
    </row>
    <row r="160" spans="3:4" x14ac:dyDescent="0.25">
      <c r="C160" s="10"/>
      <c r="D160" s="4"/>
    </row>
    <row r="161" spans="3:4" x14ac:dyDescent="0.25">
      <c r="C161" s="10"/>
      <c r="D161" s="4"/>
    </row>
    <row r="162" spans="3:4" x14ac:dyDescent="0.25">
      <c r="C162" s="10"/>
      <c r="D162" s="4"/>
    </row>
    <row r="163" spans="3:4" x14ac:dyDescent="0.25">
      <c r="C163" s="10"/>
      <c r="D163" s="4"/>
    </row>
    <row r="164" spans="3:4" x14ac:dyDescent="0.25">
      <c r="C164" s="10"/>
      <c r="D164" s="4"/>
    </row>
    <row r="165" spans="3:4" x14ac:dyDescent="0.25">
      <c r="C165" s="10"/>
      <c r="D165" s="4"/>
    </row>
    <row r="166" spans="3:4" x14ac:dyDescent="0.25">
      <c r="C166" s="10"/>
      <c r="D166" s="4"/>
    </row>
    <row r="167" spans="3:4" x14ac:dyDescent="0.25">
      <c r="C167" s="10"/>
      <c r="D167" s="4"/>
    </row>
    <row r="168" spans="3:4" x14ac:dyDescent="0.25">
      <c r="C168" s="10"/>
      <c r="D168" s="4"/>
    </row>
    <row r="169" spans="3:4" x14ac:dyDescent="0.25">
      <c r="C169" s="10"/>
      <c r="D169" s="4"/>
    </row>
    <row r="170" spans="3:4" x14ac:dyDescent="0.25">
      <c r="C170" s="10"/>
      <c r="D170" s="4"/>
    </row>
    <row r="171" spans="3:4" x14ac:dyDescent="0.25">
      <c r="C171" s="10"/>
      <c r="D171" s="4"/>
    </row>
    <row r="172" spans="3:4" x14ac:dyDescent="0.25">
      <c r="C172" s="10"/>
      <c r="D172" s="4"/>
    </row>
    <row r="173" spans="3:4" x14ac:dyDescent="0.25">
      <c r="C173" s="10"/>
      <c r="D173" s="4"/>
    </row>
    <row r="174" spans="3:4" x14ac:dyDescent="0.25">
      <c r="C174" s="10"/>
      <c r="D174" s="4"/>
    </row>
    <row r="175" spans="3:4" x14ac:dyDescent="0.25">
      <c r="C175" s="10"/>
      <c r="D175" s="4"/>
    </row>
    <row r="176" spans="3:4" x14ac:dyDescent="0.25">
      <c r="C176" s="10"/>
      <c r="D176" s="4"/>
    </row>
    <row r="177" spans="3:4" x14ac:dyDescent="0.25">
      <c r="C177" s="10"/>
      <c r="D177" s="4"/>
    </row>
    <row r="178" spans="3:4" x14ac:dyDescent="0.25">
      <c r="C178" s="10"/>
      <c r="D178" s="4"/>
    </row>
    <row r="179" spans="3:4" x14ac:dyDescent="0.25">
      <c r="C179" s="10"/>
      <c r="D179" s="4"/>
    </row>
    <row r="180" spans="3:4" x14ac:dyDescent="0.25">
      <c r="C180" s="10"/>
      <c r="D180" s="4"/>
    </row>
    <row r="181" spans="3:4" x14ac:dyDescent="0.25">
      <c r="C181" s="10"/>
      <c r="D181" s="4"/>
    </row>
    <row r="182" spans="3:4" x14ac:dyDescent="0.25">
      <c r="C182" s="10"/>
      <c r="D182" s="4"/>
    </row>
    <row r="183" spans="3:4" x14ac:dyDescent="0.25">
      <c r="C183" s="10"/>
      <c r="D183" s="4"/>
    </row>
    <row r="184" spans="3:4" x14ac:dyDescent="0.25">
      <c r="C184" s="10"/>
      <c r="D184" s="4"/>
    </row>
    <row r="185" spans="3:4" x14ac:dyDescent="0.25">
      <c r="C185" s="10"/>
      <c r="D185" s="4"/>
    </row>
    <row r="186" spans="3:4" x14ac:dyDescent="0.25">
      <c r="C186" s="10"/>
      <c r="D186" s="4"/>
    </row>
    <row r="187" spans="3:4" x14ac:dyDescent="0.25">
      <c r="C187" s="10"/>
      <c r="D187" s="4"/>
    </row>
    <row r="188" spans="3:4" x14ac:dyDescent="0.25">
      <c r="C188" s="10"/>
      <c r="D188" s="4"/>
    </row>
    <row r="189" spans="3:4" x14ac:dyDescent="0.25">
      <c r="C189" s="10"/>
      <c r="D189" s="4"/>
    </row>
    <row r="190" spans="3:4" x14ac:dyDescent="0.25">
      <c r="C190" s="10"/>
      <c r="D190" s="4"/>
    </row>
    <row r="191" spans="3:4" x14ac:dyDescent="0.25">
      <c r="C191" s="10"/>
      <c r="D191" s="4"/>
    </row>
    <row r="192" spans="3:4" x14ac:dyDescent="0.25">
      <c r="C192" s="10"/>
      <c r="D192" s="4"/>
    </row>
    <row r="193" spans="3:4" x14ac:dyDescent="0.25">
      <c r="C193" s="10"/>
      <c r="D193" s="4"/>
    </row>
    <row r="194" spans="3:4" x14ac:dyDescent="0.25">
      <c r="C194" s="10"/>
      <c r="D194" s="4"/>
    </row>
    <row r="195" spans="3:4" x14ac:dyDescent="0.25">
      <c r="C195" s="10"/>
      <c r="D195" s="4"/>
    </row>
    <row r="196" spans="3:4" x14ac:dyDescent="0.25">
      <c r="C196" s="10"/>
      <c r="D196" s="4"/>
    </row>
    <row r="197" spans="3:4" x14ac:dyDescent="0.25">
      <c r="C197" s="10"/>
      <c r="D197" s="4"/>
    </row>
    <row r="198" spans="3:4" x14ac:dyDescent="0.25">
      <c r="C198" s="10"/>
      <c r="D198" s="4"/>
    </row>
    <row r="199" spans="3:4" x14ac:dyDescent="0.25">
      <c r="C199" s="10"/>
      <c r="D199" s="4"/>
    </row>
    <row r="200" spans="3:4" x14ac:dyDescent="0.25">
      <c r="C200" s="10"/>
      <c r="D200" s="4"/>
    </row>
    <row r="201" spans="3:4" x14ac:dyDescent="0.25">
      <c r="C201" s="10"/>
      <c r="D201" s="4"/>
    </row>
    <row r="202" spans="3:4" x14ac:dyDescent="0.25">
      <c r="C202" s="10"/>
      <c r="D202" s="4"/>
    </row>
    <row r="203" spans="3:4" x14ac:dyDescent="0.25">
      <c r="C203" s="10"/>
      <c r="D203" s="4"/>
    </row>
    <row r="204" spans="3:4" x14ac:dyDescent="0.25">
      <c r="C204" s="10"/>
      <c r="D204" s="4"/>
    </row>
    <row r="205" spans="3:4" x14ac:dyDescent="0.25">
      <c r="C205" s="10"/>
      <c r="D205" s="4"/>
    </row>
    <row r="206" spans="3:4" x14ac:dyDescent="0.25">
      <c r="C206" s="10"/>
      <c r="D206" s="4"/>
    </row>
    <row r="207" spans="3:4" x14ac:dyDescent="0.25">
      <c r="C207" s="10"/>
      <c r="D207" s="4"/>
    </row>
    <row r="208" spans="3:4" x14ac:dyDescent="0.25">
      <c r="C208" s="10"/>
      <c r="D208" s="4"/>
    </row>
    <row r="209" spans="3:4" x14ac:dyDescent="0.25">
      <c r="C209" s="10"/>
      <c r="D209" s="4"/>
    </row>
    <row r="210" spans="3:4" x14ac:dyDescent="0.25">
      <c r="C210" s="10"/>
      <c r="D210" s="4"/>
    </row>
    <row r="211" spans="3:4" x14ac:dyDescent="0.25">
      <c r="C211" s="10"/>
      <c r="D211" s="4"/>
    </row>
    <row r="212" spans="3:4" x14ac:dyDescent="0.25">
      <c r="C212" s="10"/>
      <c r="D212" s="4"/>
    </row>
    <row r="213" spans="3:4" x14ac:dyDescent="0.25">
      <c r="C213" s="10"/>
      <c r="D213" s="4"/>
    </row>
    <row r="214" spans="3:4" x14ac:dyDescent="0.25">
      <c r="C214" s="10"/>
      <c r="D214" s="4"/>
    </row>
    <row r="215" spans="3:4" x14ac:dyDescent="0.25">
      <c r="C215" s="10"/>
      <c r="D215" s="4"/>
    </row>
    <row r="216" spans="3:4" x14ac:dyDescent="0.25">
      <c r="C216" s="10"/>
      <c r="D216" s="4"/>
    </row>
    <row r="217" spans="3:4" x14ac:dyDescent="0.25">
      <c r="C217" s="10"/>
      <c r="D217" s="4"/>
    </row>
    <row r="218" spans="3:4" x14ac:dyDescent="0.25">
      <c r="C218" s="10"/>
      <c r="D218" s="4"/>
    </row>
    <row r="219" spans="3:4" x14ac:dyDescent="0.25">
      <c r="C219" s="10"/>
      <c r="D219" s="4"/>
    </row>
    <row r="220" spans="3:4" x14ac:dyDescent="0.25">
      <c r="C220" s="10"/>
      <c r="D220" s="4"/>
    </row>
    <row r="221" spans="3:4" x14ac:dyDescent="0.25">
      <c r="C221" s="10"/>
      <c r="D221" s="4"/>
    </row>
    <row r="222" spans="3:4" x14ac:dyDescent="0.25">
      <c r="C222" s="10"/>
      <c r="D222" s="4"/>
    </row>
    <row r="223" spans="3:4" x14ac:dyDescent="0.25">
      <c r="C223" s="10"/>
      <c r="D223" s="4"/>
    </row>
    <row r="224" spans="3:4" x14ac:dyDescent="0.25">
      <c r="C224" s="10"/>
      <c r="D224" s="4"/>
    </row>
    <row r="225" spans="3:4" x14ac:dyDescent="0.25">
      <c r="C225" s="10"/>
      <c r="D225" s="4"/>
    </row>
    <row r="226" spans="3:4" x14ac:dyDescent="0.25">
      <c r="C226" s="10"/>
      <c r="D226" s="4"/>
    </row>
    <row r="227" spans="3:4" x14ac:dyDescent="0.25">
      <c r="C227" s="10"/>
      <c r="D227" s="4"/>
    </row>
    <row r="228" spans="3:4" x14ac:dyDescent="0.25">
      <c r="C228" s="10"/>
      <c r="D228" s="4"/>
    </row>
    <row r="229" spans="3:4" x14ac:dyDescent="0.25">
      <c r="C229" s="10"/>
      <c r="D229" s="4"/>
    </row>
    <row r="230" spans="3:4" x14ac:dyDescent="0.25">
      <c r="C230" s="10"/>
      <c r="D230" s="4"/>
    </row>
    <row r="231" spans="3:4" x14ac:dyDescent="0.25">
      <c r="C231" s="10"/>
      <c r="D231" s="4"/>
    </row>
    <row r="232" spans="3:4" x14ac:dyDescent="0.25">
      <c r="C232" s="10"/>
      <c r="D232" s="4"/>
    </row>
    <row r="233" spans="3:4" x14ac:dyDescent="0.25">
      <c r="C233" s="10"/>
      <c r="D233" s="4"/>
    </row>
    <row r="234" spans="3:4" x14ac:dyDescent="0.25">
      <c r="C234" s="10"/>
      <c r="D234" s="4"/>
    </row>
    <row r="235" spans="3:4" x14ac:dyDescent="0.25">
      <c r="C235" s="10"/>
      <c r="D235" s="4"/>
    </row>
    <row r="236" spans="3:4" x14ac:dyDescent="0.25">
      <c r="C236" s="10"/>
      <c r="D236" s="4"/>
    </row>
    <row r="237" spans="3:4" x14ac:dyDescent="0.25">
      <c r="C237" s="10"/>
      <c r="D237" s="4"/>
    </row>
    <row r="238" spans="3:4" x14ac:dyDescent="0.25">
      <c r="C238" s="10"/>
      <c r="D238" s="4"/>
    </row>
    <row r="239" spans="3:4" x14ac:dyDescent="0.25">
      <c r="C239" s="10"/>
      <c r="D239" s="4"/>
    </row>
    <row r="240" spans="3:4" x14ac:dyDescent="0.25">
      <c r="C240" s="10"/>
      <c r="D240" s="4"/>
    </row>
    <row r="241" spans="3:4" x14ac:dyDescent="0.25">
      <c r="C241" s="10"/>
      <c r="D241" s="4"/>
    </row>
    <row r="242" spans="3:4" x14ac:dyDescent="0.25">
      <c r="C242" s="10"/>
      <c r="D242" s="4"/>
    </row>
    <row r="243" spans="3:4" x14ac:dyDescent="0.25">
      <c r="C243" s="10"/>
      <c r="D243" s="4"/>
    </row>
    <row r="244" spans="3:4" x14ac:dyDescent="0.25">
      <c r="C244" s="10"/>
      <c r="D244" s="4"/>
    </row>
    <row r="245" spans="3:4" x14ac:dyDescent="0.25">
      <c r="C245" s="10"/>
      <c r="D245" s="4"/>
    </row>
    <row r="246" spans="3:4" x14ac:dyDescent="0.25">
      <c r="C246" s="10"/>
      <c r="D246" s="4"/>
    </row>
    <row r="247" spans="3:4" x14ac:dyDescent="0.25">
      <c r="C247" s="10"/>
      <c r="D247" s="4"/>
    </row>
    <row r="248" spans="3:4" x14ac:dyDescent="0.25">
      <c r="C248" s="10"/>
      <c r="D248" s="4"/>
    </row>
    <row r="249" spans="3:4" x14ac:dyDescent="0.25">
      <c r="C249" s="10"/>
      <c r="D249" s="4"/>
    </row>
    <row r="250" spans="3:4" x14ac:dyDescent="0.25">
      <c r="C250" s="10"/>
      <c r="D250" s="4"/>
    </row>
    <row r="251" spans="3:4" x14ac:dyDescent="0.25">
      <c r="C251" s="10"/>
      <c r="D251" s="4"/>
    </row>
    <row r="252" spans="3:4" x14ac:dyDescent="0.25">
      <c r="C252" s="10"/>
      <c r="D252" s="4"/>
    </row>
    <row r="253" spans="3:4" x14ac:dyDescent="0.25">
      <c r="C253" s="10"/>
      <c r="D253" s="4"/>
    </row>
    <row r="254" spans="3:4" x14ac:dyDescent="0.25">
      <c r="C254" s="10"/>
      <c r="D254" s="4"/>
    </row>
    <row r="255" spans="3:4" x14ac:dyDescent="0.25">
      <c r="C255" s="10"/>
      <c r="D255" s="4"/>
    </row>
    <row r="256" spans="3:4" x14ac:dyDescent="0.25">
      <c r="C256" s="10"/>
      <c r="D256" s="4"/>
    </row>
    <row r="257" spans="3:4" x14ac:dyDescent="0.25">
      <c r="C257" s="10"/>
      <c r="D257" s="4"/>
    </row>
    <row r="258" spans="3:4" x14ac:dyDescent="0.25">
      <c r="C258" s="10"/>
      <c r="D258" s="4"/>
    </row>
    <row r="259" spans="3:4" x14ac:dyDescent="0.25">
      <c r="C259" s="10"/>
      <c r="D259" s="4"/>
    </row>
    <row r="260" spans="3:4" x14ac:dyDescent="0.25">
      <c r="C260" s="10"/>
      <c r="D260" s="4"/>
    </row>
    <row r="261" spans="3:4" x14ac:dyDescent="0.25">
      <c r="C261" s="10"/>
      <c r="D261" s="4"/>
    </row>
    <row r="262" spans="3:4" x14ac:dyDescent="0.25">
      <c r="C262" s="10"/>
      <c r="D262" s="4"/>
    </row>
    <row r="263" spans="3:4" x14ac:dyDescent="0.25">
      <c r="C263" s="10"/>
      <c r="D263" s="4"/>
    </row>
    <row r="264" spans="3:4" x14ac:dyDescent="0.25">
      <c r="C264" s="10"/>
      <c r="D264" s="4"/>
    </row>
    <row r="265" spans="3:4" x14ac:dyDescent="0.25">
      <c r="C265" s="10"/>
      <c r="D265" s="4"/>
    </row>
    <row r="266" spans="3:4" x14ac:dyDescent="0.25">
      <c r="C266" s="10"/>
      <c r="D266" s="4"/>
    </row>
    <row r="267" spans="3:4" x14ac:dyDescent="0.25">
      <c r="C267" s="10"/>
      <c r="D267" s="4"/>
    </row>
    <row r="268" spans="3:4" x14ac:dyDescent="0.25">
      <c r="C268" s="10"/>
      <c r="D268" s="4"/>
    </row>
    <row r="269" spans="3:4" x14ac:dyDescent="0.25">
      <c r="C269" s="10"/>
      <c r="D269" s="4"/>
    </row>
    <row r="270" spans="3:4" x14ac:dyDescent="0.25">
      <c r="C270" s="10"/>
      <c r="D270" s="4"/>
    </row>
    <row r="271" spans="3:4" x14ac:dyDescent="0.25">
      <c r="C271" s="10"/>
      <c r="D271" s="4"/>
    </row>
    <row r="272" spans="3:4" x14ac:dyDescent="0.25">
      <c r="C272" s="10"/>
      <c r="D272" s="4"/>
    </row>
    <row r="273" spans="3:4" x14ac:dyDescent="0.25">
      <c r="C273" s="10"/>
      <c r="D273" s="4"/>
    </row>
    <row r="274" spans="3:4" x14ac:dyDescent="0.25">
      <c r="C274" s="10"/>
      <c r="D274" s="4"/>
    </row>
    <row r="275" spans="3:4" x14ac:dyDescent="0.25">
      <c r="C275" s="10"/>
      <c r="D275" s="4"/>
    </row>
    <row r="276" spans="3:4" x14ac:dyDescent="0.25">
      <c r="C276" s="10"/>
      <c r="D276" s="4"/>
    </row>
    <row r="277" spans="3:4" x14ac:dyDescent="0.25">
      <c r="C277" s="10"/>
      <c r="D277" s="4"/>
    </row>
    <row r="278" spans="3:4" x14ac:dyDescent="0.25">
      <c r="C278" s="10"/>
      <c r="D278" s="4"/>
    </row>
    <row r="279" spans="3:4" x14ac:dyDescent="0.25">
      <c r="C279" s="10"/>
      <c r="D279" s="4"/>
    </row>
    <row r="280" spans="3:4" x14ac:dyDescent="0.25">
      <c r="C280" s="10"/>
      <c r="D280" s="4"/>
    </row>
    <row r="281" spans="3:4" x14ac:dyDescent="0.25">
      <c r="C281" s="10"/>
      <c r="D281" s="4"/>
    </row>
    <row r="282" spans="3:4" x14ac:dyDescent="0.25">
      <c r="C282" s="10"/>
      <c r="D282" s="4"/>
    </row>
    <row r="283" spans="3:4" x14ac:dyDescent="0.25">
      <c r="C283" s="10"/>
      <c r="D283" s="4"/>
    </row>
    <row r="284" spans="3:4" x14ac:dyDescent="0.25">
      <c r="C284" s="10"/>
      <c r="D284" s="4"/>
    </row>
    <row r="285" spans="3:4" x14ac:dyDescent="0.25">
      <c r="C285" s="10"/>
      <c r="D285" s="4"/>
    </row>
    <row r="286" spans="3:4" x14ac:dyDescent="0.25">
      <c r="C286" s="10"/>
      <c r="D286" s="4"/>
    </row>
    <row r="287" spans="3:4" x14ac:dyDescent="0.25">
      <c r="C287" s="10"/>
      <c r="D287" s="4"/>
    </row>
    <row r="288" spans="3:4" x14ac:dyDescent="0.25">
      <c r="C288" s="10"/>
      <c r="D288" s="4"/>
    </row>
    <row r="289" spans="3:4" x14ac:dyDescent="0.25">
      <c r="C289" s="10"/>
      <c r="D289" s="4"/>
    </row>
    <row r="290" spans="3:4" x14ac:dyDescent="0.25">
      <c r="C290" s="10"/>
      <c r="D290" s="4"/>
    </row>
    <row r="291" spans="3:4" x14ac:dyDescent="0.25">
      <c r="C291" s="10"/>
      <c r="D291" s="4"/>
    </row>
    <row r="292" spans="3:4" x14ac:dyDescent="0.25">
      <c r="C292" s="10"/>
      <c r="D292" s="4"/>
    </row>
    <row r="293" spans="3:4" x14ac:dyDescent="0.25">
      <c r="C293" s="10"/>
      <c r="D293" s="4"/>
    </row>
    <row r="294" spans="3:4" x14ac:dyDescent="0.25">
      <c r="C294" s="10"/>
      <c r="D294" s="4"/>
    </row>
    <row r="295" spans="3:4" x14ac:dyDescent="0.25">
      <c r="C295" s="10"/>
      <c r="D295" s="4"/>
    </row>
    <row r="296" spans="3:4" x14ac:dyDescent="0.25">
      <c r="C296" s="10"/>
      <c r="D296" s="4"/>
    </row>
    <row r="297" spans="3:4" x14ac:dyDescent="0.25">
      <c r="C297" s="10"/>
      <c r="D297" s="4"/>
    </row>
    <row r="298" spans="3:4" x14ac:dyDescent="0.25">
      <c r="C298" s="10"/>
      <c r="D298" s="4"/>
    </row>
  </sheetData>
  <mergeCells count="59">
    <mergeCell ref="M57:R57"/>
    <mergeCell ref="M58:R58"/>
    <mergeCell ref="M52:R52"/>
    <mergeCell ref="M53:R53"/>
    <mergeCell ref="M54:R54"/>
    <mergeCell ref="M55:R55"/>
    <mergeCell ref="M56:R56"/>
    <mergeCell ref="M47:R47"/>
    <mergeCell ref="M48:R48"/>
    <mergeCell ref="M49:R49"/>
    <mergeCell ref="M50:R50"/>
    <mergeCell ref="M51:R51"/>
    <mergeCell ref="M42:R42"/>
    <mergeCell ref="M43:R43"/>
    <mergeCell ref="M44:R44"/>
    <mergeCell ref="M45:R45"/>
    <mergeCell ref="M46:R46"/>
    <mergeCell ref="M37:R37"/>
    <mergeCell ref="M38:R38"/>
    <mergeCell ref="M39:R39"/>
    <mergeCell ref="M40:R40"/>
    <mergeCell ref="M41:R41"/>
    <mergeCell ref="M32:R32"/>
    <mergeCell ref="M33:R33"/>
    <mergeCell ref="M34:R34"/>
    <mergeCell ref="M35:R35"/>
    <mergeCell ref="M36:R36"/>
    <mergeCell ref="M27:R27"/>
    <mergeCell ref="M28:R28"/>
    <mergeCell ref="M29:R29"/>
    <mergeCell ref="M30:R30"/>
    <mergeCell ref="M31:R31"/>
    <mergeCell ref="M22:R22"/>
    <mergeCell ref="M23:R23"/>
    <mergeCell ref="M24:R24"/>
    <mergeCell ref="M25:R25"/>
    <mergeCell ref="M26:R26"/>
    <mergeCell ref="M17:R17"/>
    <mergeCell ref="M18:R18"/>
    <mergeCell ref="M19:R19"/>
    <mergeCell ref="M20:R20"/>
    <mergeCell ref="M21:R21"/>
    <mergeCell ref="E2:K2"/>
    <mergeCell ref="G1:K1"/>
    <mergeCell ref="M3:R3"/>
    <mergeCell ref="M5:R5"/>
    <mergeCell ref="M6:R6"/>
    <mergeCell ref="O1:R2"/>
    <mergeCell ref="L1:N2"/>
    <mergeCell ref="M7:R7"/>
    <mergeCell ref="M8:R8"/>
    <mergeCell ref="M9:R9"/>
    <mergeCell ref="M10:R10"/>
    <mergeCell ref="M11:R11"/>
    <mergeCell ref="M12:R12"/>
    <mergeCell ref="M13:R13"/>
    <mergeCell ref="M14:R14"/>
    <mergeCell ref="M15:R15"/>
    <mergeCell ref="M16:R16"/>
  </mergeCells>
  <phoneticPr fontId="3" type="noConversion"/>
  <conditionalFormatting sqref="C5:C59">
    <cfRule type="expression" dxfId="3" priority="11">
      <formula>IF(C5&lt;&gt;"",TRUE,FALSE)</formula>
    </cfRule>
  </conditionalFormatting>
  <conditionalFormatting sqref="E5:K58">
    <cfRule type="expression" dxfId="2" priority="16">
      <formula>IF(DAY(E5)=1,TRUE,FALSE)</formula>
    </cfRule>
    <cfRule type="expression" dxfId="1" priority="17">
      <formula>IF(ISNA(VLOOKUP(E5,HolidayTable,2,FALSE)),FALSE,TRUE)</formula>
    </cfRule>
  </conditionalFormatting>
  <conditionalFormatting sqref="E5:K57">
    <cfRule type="expression" dxfId="0" priority="2">
      <formula>DAY(E5)&gt;DAY(E6)</formula>
    </cfRule>
  </conditionalFormatting>
  <printOptions horizontalCentered="1" verticalCentered="1"/>
  <pageMargins left="0" right="0" top="0" bottom="0" header="0" footer="0"/>
  <pageSetup paperSize="9" scale="78" orientation="portrait" horizontalDpi="360" verticalDpi="36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F17" sqref="F17"/>
    </sheetView>
  </sheetViews>
  <sheetFormatPr baseColWidth="10" defaultColWidth="9.1796875" defaultRowHeight="12.5" x14ac:dyDescent="0.25"/>
  <cols>
    <col min="1" max="1" width="13.453125" style="12" customWidth="1"/>
    <col min="2" max="2" width="6.7265625" customWidth="1"/>
    <col min="3" max="3" width="24.7265625" customWidth="1"/>
    <col min="4" max="5" width="2.7265625" customWidth="1"/>
    <col min="6" max="6" width="30.7265625" customWidth="1"/>
    <col min="7" max="7" width="4.7265625" customWidth="1"/>
    <col min="8" max="8" width="4.81640625" customWidth="1"/>
    <col min="11" max="11" width="9" bestFit="1" customWidth="1"/>
    <col min="12" max="12" width="5" customWidth="1"/>
    <col min="13" max="13" width="11.1796875" customWidth="1"/>
  </cols>
  <sheetData>
    <row r="1" spans="1:11" ht="18" x14ac:dyDescent="0.4">
      <c r="A1" s="48" t="s">
        <v>13</v>
      </c>
      <c r="B1" s="17"/>
      <c r="C1" s="16"/>
      <c r="D1" s="16"/>
      <c r="E1" s="16"/>
      <c r="F1" s="16"/>
      <c r="I1" s="48" t="s">
        <v>2</v>
      </c>
    </row>
    <row r="2" spans="1:11" x14ac:dyDescent="0.25">
      <c r="A2" s="16" t="s">
        <v>37</v>
      </c>
      <c r="B2" s="16"/>
      <c r="C2" s="16"/>
      <c r="D2" s="16"/>
      <c r="E2" s="16"/>
      <c r="F2" s="16"/>
      <c r="I2" s="11" t="s">
        <v>3</v>
      </c>
    </row>
    <row r="3" spans="1:11" ht="13" x14ac:dyDescent="0.3">
      <c r="A3" s="40" t="s">
        <v>14</v>
      </c>
      <c r="B3" s="41"/>
      <c r="C3" s="42" t="s">
        <v>15</v>
      </c>
      <c r="D3" s="16"/>
      <c r="E3" s="16"/>
      <c r="F3" s="43" t="s">
        <v>16</v>
      </c>
      <c r="I3" s="43" t="s">
        <v>48</v>
      </c>
      <c r="J3" s="43" t="s">
        <v>4</v>
      </c>
      <c r="K3" s="43" t="s">
        <v>5</v>
      </c>
    </row>
    <row r="4" spans="1:11" x14ac:dyDescent="0.25">
      <c r="A4" s="28">
        <f>DATE(Calendario!$G$1,1,1)</f>
        <v>44562</v>
      </c>
      <c r="B4" s="18">
        <f t="shared" ref="B4:B25" si="0">A4</f>
        <v>44562</v>
      </c>
      <c r="C4" s="16" t="s">
        <v>17</v>
      </c>
      <c r="D4" s="16"/>
      <c r="E4" s="16"/>
      <c r="F4" s="16" t="s">
        <v>27</v>
      </c>
      <c r="I4" s="21">
        <v>1</v>
      </c>
      <c r="J4" s="11" t="s">
        <v>39</v>
      </c>
      <c r="K4" s="11" t="s">
        <v>6</v>
      </c>
    </row>
    <row r="5" spans="1:11" x14ac:dyDescent="0.25">
      <c r="A5" s="28">
        <f>DATE(Calendario!$G$1,1,6)</f>
        <v>44567</v>
      </c>
      <c r="B5" s="18">
        <f t="shared" si="0"/>
        <v>44567</v>
      </c>
      <c r="C5" s="16" t="s">
        <v>18</v>
      </c>
      <c r="D5" s="16"/>
      <c r="E5" s="16"/>
      <c r="F5" s="16" t="s">
        <v>28</v>
      </c>
      <c r="I5" s="21">
        <v>2</v>
      </c>
      <c r="J5" s="11" t="s">
        <v>40</v>
      </c>
      <c r="K5" s="11" t="s">
        <v>7</v>
      </c>
    </row>
    <row r="6" spans="1:11" x14ac:dyDescent="0.25">
      <c r="A6" s="28">
        <f>FLOOR(DATE(Calendario!$G$1,5,DAY(MINUTE(Calendario!$G$1/38)/2+56)),7)-36</f>
        <v>44666</v>
      </c>
      <c r="B6" s="18">
        <f t="shared" si="0"/>
        <v>44666</v>
      </c>
      <c r="C6" s="16" t="s">
        <v>19</v>
      </c>
      <c r="D6" s="16"/>
      <c r="E6" s="16"/>
      <c r="F6" s="16" t="s">
        <v>29</v>
      </c>
      <c r="I6" s="21">
        <v>3</v>
      </c>
      <c r="J6" s="11" t="s">
        <v>41</v>
      </c>
      <c r="K6" s="11" t="s">
        <v>8</v>
      </c>
    </row>
    <row r="7" spans="1:11" x14ac:dyDescent="0.25">
      <c r="A7" s="28">
        <f>FLOOR(DATE(Calendario!$G$1,5,DAY(MINUTE(Calendario!$G$1/38)/2+56)),7)-33</f>
        <v>44669</v>
      </c>
      <c r="B7" s="18">
        <f t="shared" si="0"/>
        <v>44669</v>
      </c>
      <c r="C7" s="16" t="s">
        <v>49</v>
      </c>
      <c r="D7" s="16"/>
      <c r="E7" s="16"/>
      <c r="F7" s="16" t="s">
        <v>29</v>
      </c>
      <c r="I7" s="21">
        <v>4</v>
      </c>
      <c r="J7" s="11" t="s">
        <v>42</v>
      </c>
      <c r="K7" s="11" t="s">
        <v>9</v>
      </c>
    </row>
    <row r="8" spans="1:11" x14ac:dyDescent="0.25">
      <c r="A8" s="28">
        <f>DATE(Calendario!$G$1,5,1)</f>
        <v>44682</v>
      </c>
      <c r="B8" s="18">
        <f t="shared" si="0"/>
        <v>44682</v>
      </c>
      <c r="C8" s="16" t="s">
        <v>20</v>
      </c>
      <c r="D8" s="16"/>
      <c r="E8" s="16"/>
      <c r="F8" s="16" t="s">
        <v>30</v>
      </c>
      <c r="I8" s="21">
        <v>5</v>
      </c>
      <c r="J8" s="11" t="s">
        <v>43</v>
      </c>
      <c r="K8" s="11" t="s">
        <v>10</v>
      </c>
    </row>
    <row r="9" spans="1:11" x14ac:dyDescent="0.25">
      <c r="A9" s="28">
        <f>DATE(Calendario!$G$1,8,15)</f>
        <v>44788</v>
      </c>
      <c r="B9" s="18">
        <f t="shared" si="0"/>
        <v>44788</v>
      </c>
      <c r="C9" s="16" t="s">
        <v>21</v>
      </c>
      <c r="D9" s="16"/>
      <c r="E9" s="16"/>
      <c r="F9" s="16" t="s">
        <v>31</v>
      </c>
      <c r="I9" s="21">
        <v>6</v>
      </c>
      <c r="J9" s="11" t="s">
        <v>44</v>
      </c>
      <c r="K9" s="11" t="s">
        <v>11</v>
      </c>
    </row>
    <row r="10" spans="1:11" x14ac:dyDescent="0.25">
      <c r="A10" s="28">
        <f>DATE(Calendario!$G$1,10,12)</f>
        <v>44846</v>
      </c>
      <c r="B10" s="18">
        <f t="shared" si="0"/>
        <v>44846</v>
      </c>
      <c r="C10" s="16" t="s">
        <v>22</v>
      </c>
      <c r="D10" s="16"/>
      <c r="E10" s="16"/>
      <c r="F10" s="16" t="s">
        <v>32</v>
      </c>
      <c r="I10" s="21">
        <v>7</v>
      </c>
      <c r="J10" s="11" t="s">
        <v>45</v>
      </c>
      <c r="K10" s="11" t="s">
        <v>12</v>
      </c>
    </row>
    <row r="11" spans="1:11" x14ac:dyDescent="0.25">
      <c r="A11" s="28">
        <f>DATE(Calendario!$G$1,11,1)</f>
        <v>44866</v>
      </c>
      <c r="B11" s="18">
        <f t="shared" si="0"/>
        <v>44866</v>
      </c>
      <c r="C11" s="16" t="s">
        <v>23</v>
      </c>
      <c r="D11" s="16"/>
      <c r="E11" s="16"/>
      <c r="F11" s="16" t="s">
        <v>33</v>
      </c>
      <c r="I11" s="44"/>
      <c r="J11" s="44"/>
      <c r="K11" s="44"/>
    </row>
    <row r="12" spans="1:11" x14ac:dyDescent="0.25">
      <c r="A12" s="28">
        <f>DATE(Calendario!$G$1,12,6)</f>
        <v>44901</v>
      </c>
      <c r="B12" s="18">
        <f t="shared" si="0"/>
        <v>44901</v>
      </c>
      <c r="C12" s="16" t="s">
        <v>24</v>
      </c>
      <c r="D12" s="16"/>
      <c r="E12" s="16"/>
      <c r="F12" s="16" t="s">
        <v>34</v>
      </c>
      <c r="I12" s="11"/>
    </row>
    <row r="13" spans="1:11" x14ac:dyDescent="0.25">
      <c r="A13" s="28">
        <f>DATE(Calendario!$G$1,12,8)</f>
        <v>44903</v>
      </c>
      <c r="B13" s="18">
        <f t="shared" si="0"/>
        <v>44903</v>
      </c>
      <c r="C13" s="16" t="s">
        <v>25</v>
      </c>
      <c r="D13" s="16"/>
      <c r="E13" s="16"/>
      <c r="F13" s="16" t="s">
        <v>35</v>
      </c>
      <c r="I13" s="11"/>
    </row>
    <row r="14" spans="1:11" x14ac:dyDescent="0.25">
      <c r="A14" s="28">
        <f>DATE(Calendario!$G$1,12,25)</f>
        <v>44920</v>
      </c>
      <c r="B14" s="18">
        <f t="shared" si="0"/>
        <v>44920</v>
      </c>
      <c r="C14" s="16" t="s">
        <v>26</v>
      </c>
      <c r="D14" s="16"/>
      <c r="E14" s="16"/>
      <c r="F14" s="16" t="s">
        <v>36</v>
      </c>
    </row>
    <row r="15" spans="1:11" x14ac:dyDescent="0.25">
      <c r="A15" s="28">
        <f>DATE(Calendario!$G$1+1,1,1)</f>
        <v>44927</v>
      </c>
      <c r="B15" s="18">
        <f t="shared" si="0"/>
        <v>44927</v>
      </c>
      <c r="C15" s="16" t="s">
        <v>17</v>
      </c>
      <c r="D15" s="16"/>
      <c r="E15" s="16"/>
      <c r="F15" s="16" t="s">
        <v>27</v>
      </c>
    </row>
    <row r="16" spans="1:11" x14ac:dyDescent="0.25">
      <c r="A16" s="28">
        <f>DATE(Calendario!$G$1+1,1,6)</f>
        <v>44932</v>
      </c>
      <c r="B16" s="18">
        <f t="shared" si="0"/>
        <v>44932</v>
      </c>
      <c r="C16" s="16" t="s">
        <v>18</v>
      </c>
      <c r="D16" s="16"/>
      <c r="E16" s="16"/>
      <c r="F16" s="16" t="s">
        <v>28</v>
      </c>
    </row>
    <row r="17" spans="1:6" x14ac:dyDescent="0.25">
      <c r="A17" s="28">
        <f>FLOOR(DATE(Calendario!$G$1+1,5,DAY(MINUTE((Calendario!$G$1+1)/38)/2+56)),7)-36</f>
        <v>45023</v>
      </c>
      <c r="B17" s="18">
        <f t="shared" si="0"/>
        <v>45023</v>
      </c>
      <c r="C17" s="16" t="s">
        <v>19</v>
      </c>
      <c r="D17" s="16"/>
      <c r="E17" s="16"/>
      <c r="F17" s="16" t="s">
        <v>29</v>
      </c>
    </row>
    <row r="18" spans="1:6" x14ac:dyDescent="0.25">
      <c r="A18" s="28">
        <f>FLOOR(DATE(Calendario!$G$1+1,5,DAY(MINUTE((Calendario!$G$1+1)/38)/2+56)),7)-33</f>
        <v>45026</v>
      </c>
      <c r="B18" s="18">
        <f t="shared" si="0"/>
        <v>45026</v>
      </c>
      <c r="C18" s="16" t="s">
        <v>38</v>
      </c>
      <c r="D18" s="16"/>
      <c r="E18" s="16"/>
      <c r="F18" s="16" t="s">
        <v>29</v>
      </c>
    </row>
    <row r="19" spans="1:6" x14ac:dyDescent="0.25">
      <c r="A19" s="28">
        <f>DATE(Calendario!$G$1+1,5,1)</f>
        <v>45047</v>
      </c>
      <c r="B19" s="18">
        <f t="shared" si="0"/>
        <v>45047</v>
      </c>
      <c r="C19" s="16" t="s">
        <v>20</v>
      </c>
      <c r="D19" s="16"/>
      <c r="E19" s="16"/>
      <c r="F19" s="16" t="s">
        <v>30</v>
      </c>
    </row>
    <row r="20" spans="1:6" x14ac:dyDescent="0.25">
      <c r="A20" s="28">
        <f>DATE(Calendario!$G$1+1,8,15)</f>
        <v>45153</v>
      </c>
      <c r="B20" s="18">
        <f t="shared" si="0"/>
        <v>45153</v>
      </c>
      <c r="C20" s="16" t="s">
        <v>21</v>
      </c>
      <c r="D20" s="16"/>
      <c r="E20" s="16"/>
      <c r="F20" s="16" t="s">
        <v>31</v>
      </c>
    </row>
    <row r="21" spans="1:6" x14ac:dyDescent="0.25">
      <c r="A21" s="28">
        <f>DATE(Calendario!$G$1+1,10,12)</f>
        <v>45211</v>
      </c>
      <c r="B21" s="18">
        <f t="shared" si="0"/>
        <v>45211</v>
      </c>
      <c r="C21" s="16" t="s">
        <v>22</v>
      </c>
      <c r="D21" s="16"/>
      <c r="E21" s="16"/>
      <c r="F21" s="16" t="s">
        <v>32</v>
      </c>
    </row>
    <row r="22" spans="1:6" x14ac:dyDescent="0.25">
      <c r="A22" s="28">
        <f>DATE(Calendario!$G$1+1,11,1)</f>
        <v>45231</v>
      </c>
      <c r="B22" s="18">
        <f t="shared" si="0"/>
        <v>45231</v>
      </c>
      <c r="C22" s="16" t="s">
        <v>23</v>
      </c>
      <c r="D22" s="16"/>
      <c r="E22" s="16"/>
      <c r="F22" s="16" t="s">
        <v>33</v>
      </c>
    </row>
    <row r="23" spans="1:6" x14ac:dyDescent="0.25">
      <c r="A23" s="28">
        <f>DATE(Calendario!$G$1+1,12,6)</f>
        <v>45266</v>
      </c>
      <c r="B23" s="18">
        <f t="shared" si="0"/>
        <v>45266</v>
      </c>
      <c r="C23" s="16" t="s">
        <v>24</v>
      </c>
      <c r="D23" s="16"/>
      <c r="E23" s="16"/>
      <c r="F23" s="16" t="s">
        <v>34</v>
      </c>
    </row>
    <row r="24" spans="1:6" x14ac:dyDescent="0.25">
      <c r="A24" s="28">
        <f>DATE(Calendario!$G$1+1,12,8)</f>
        <v>45268</v>
      </c>
      <c r="B24" s="18">
        <f t="shared" si="0"/>
        <v>45268</v>
      </c>
      <c r="C24" s="16" t="s">
        <v>25</v>
      </c>
      <c r="D24" s="16"/>
      <c r="E24" s="16"/>
      <c r="F24" s="16" t="s">
        <v>35</v>
      </c>
    </row>
    <row r="25" spans="1:6" x14ac:dyDescent="0.25">
      <c r="A25" s="28">
        <f>DATE(Calendario!$G$1+1,12,25)</f>
        <v>45285</v>
      </c>
      <c r="B25" s="18">
        <f t="shared" si="0"/>
        <v>45285</v>
      </c>
      <c r="C25" s="16" t="s">
        <v>26</v>
      </c>
      <c r="D25" s="16"/>
      <c r="E25" s="16"/>
      <c r="F25" s="16" t="s">
        <v>36</v>
      </c>
    </row>
    <row r="26" spans="1:6" x14ac:dyDescent="0.25">
      <c r="A26" s="28"/>
      <c r="B26" s="18"/>
      <c r="C26" s="16"/>
      <c r="D26" s="16"/>
      <c r="E26" s="16"/>
      <c r="F26" s="16"/>
    </row>
    <row r="27" spans="1:6" x14ac:dyDescent="0.25">
      <c r="A27" s="28"/>
      <c r="B27" s="18"/>
      <c r="C27" s="16"/>
      <c r="D27" s="16"/>
      <c r="E27" s="16"/>
      <c r="F27" s="16"/>
    </row>
    <row r="28" spans="1:6" x14ac:dyDescent="0.25">
      <c r="A28" s="28"/>
      <c r="B28" s="18"/>
      <c r="C28" s="16"/>
      <c r="D28" s="16"/>
      <c r="E28" s="16"/>
      <c r="F28" s="16"/>
    </row>
    <row r="29" spans="1:6" x14ac:dyDescent="0.25">
      <c r="A29" s="28"/>
      <c r="B29" s="18"/>
      <c r="C29" s="16"/>
      <c r="D29" s="16"/>
      <c r="E29" s="16"/>
      <c r="F29" s="16"/>
    </row>
    <row r="30" spans="1:6" x14ac:dyDescent="0.25">
      <c r="A30" s="28"/>
      <c r="B30" s="18"/>
      <c r="C30" s="16"/>
      <c r="D30" s="16"/>
      <c r="E30" s="16"/>
      <c r="F30" s="16"/>
    </row>
    <row r="31" spans="1:6" x14ac:dyDescent="0.25">
      <c r="A31" s="28"/>
      <c r="B31" s="18"/>
      <c r="C31" s="16"/>
      <c r="D31" s="16"/>
      <c r="E31" s="16"/>
      <c r="F31" s="16"/>
    </row>
    <row r="32" spans="1:6" x14ac:dyDescent="0.25">
      <c r="A32" s="15"/>
      <c r="B32" s="18"/>
      <c r="C32" s="16"/>
      <c r="D32" s="16"/>
      <c r="E32" s="16"/>
      <c r="F32" s="16"/>
    </row>
    <row r="33" spans="1:6" x14ac:dyDescent="0.25">
      <c r="A33" s="15"/>
      <c r="B33" s="18"/>
      <c r="C33" s="16"/>
      <c r="D33" s="16"/>
      <c r="E33" s="16"/>
      <c r="F33" s="16"/>
    </row>
    <row r="34" spans="1:6" x14ac:dyDescent="0.25">
      <c r="A34" s="15"/>
      <c r="B34" s="18"/>
      <c r="C34" s="16"/>
      <c r="D34" s="16"/>
      <c r="E34" s="16"/>
      <c r="F34" s="16"/>
    </row>
    <row r="35" spans="1:6" ht="13" x14ac:dyDescent="0.3">
      <c r="A35" s="45"/>
      <c r="B35" s="46"/>
      <c r="C35" s="47"/>
      <c r="D35" s="16"/>
      <c r="E35" s="16"/>
      <c r="F35" s="44"/>
    </row>
    <row r="36" spans="1:6" x14ac:dyDescent="0.25">
      <c r="A36" s="16"/>
      <c r="B36" s="16"/>
      <c r="C36" s="16"/>
      <c r="D36" s="16"/>
      <c r="E36" s="16"/>
      <c r="F36" s="16"/>
    </row>
    <row r="37" spans="1:6" x14ac:dyDescent="0.25">
      <c r="A37" s="16"/>
      <c r="B37" s="16"/>
      <c r="C37" s="16"/>
      <c r="D37" s="16"/>
      <c r="E37" s="16"/>
      <c r="F37" s="16"/>
    </row>
    <row r="38" spans="1:6" x14ac:dyDescent="0.25">
      <c r="A38" s="15"/>
      <c r="B38" s="15"/>
      <c r="C38" s="16"/>
      <c r="D38" s="16"/>
      <c r="E38" s="16"/>
      <c r="F38" s="16"/>
    </row>
    <row r="39" spans="1:6" x14ac:dyDescent="0.25">
      <c r="A39" s="15"/>
      <c r="B39" s="15"/>
      <c r="C39" s="16"/>
      <c r="D39" s="16"/>
      <c r="E39" s="16"/>
      <c r="F39" s="16"/>
    </row>
    <row r="40" spans="1:6" x14ac:dyDescent="0.25">
      <c r="A40" s="15"/>
      <c r="B40" s="15"/>
      <c r="C40" s="16"/>
      <c r="D40" s="16"/>
      <c r="E40" s="16"/>
      <c r="F40" s="16"/>
    </row>
    <row r="41" spans="1:6" x14ac:dyDescent="0.25">
      <c r="A41" s="15"/>
      <c r="B41" s="15"/>
      <c r="C41" s="16"/>
      <c r="D41" s="16"/>
      <c r="E41" s="16"/>
      <c r="F41" s="16"/>
    </row>
    <row r="42" spans="1:6" x14ac:dyDescent="0.25">
      <c r="A42" s="15"/>
      <c r="B42" s="15"/>
      <c r="C42" s="16"/>
      <c r="D42" s="16"/>
      <c r="E42" s="16"/>
      <c r="F42" s="16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Calendario</vt:lpstr>
      <vt:lpstr>Tablas</vt:lpstr>
      <vt:lpstr>Calendario!Área_de_impresión</vt:lpstr>
      <vt:lpstr>HolidayTable</vt:lpstr>
      <vt:lpstr>Calendario!Títulos_a_imprimir</vt:lpstr>
    </vt:vector>
  </TitlesOfParts>
  <Company>ayudaexcel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Calendario compacto 2017</dc:title>
  <dc:creator>Sergio Propergol</dc:creator>
  <cp:keywords>http:/www.ayudaexcel.com</cp:keywords>
  <cp:lastModifiedBy>Ivan</cp:lastModifiedBy>
  <cp:lastPrinted>2018-09-19T08:28:42Z</cp:lastPrinted>
  <dcterms:created xsi:type="dcterms:W3CDTF">2002-02-26T15:58:14Z</dcterms:created>
  <dcterms:modified xsi:type="dcterms:W3CDTF">2022-09-23T23:07:08Z</dcterms:modified>
</cp:coreProperties>
</file>